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6555" tabRatio="601" activeTab="0"/>
  </bookViews>
  <sheets>
    <sheet name="団体貸出実績" sheetId="1" r:id="rId1"/>
    <sheet name="たたき台" sheetId="2" r:id="rId2"/>
    <sheet name="Sheet1" sheetId="3" r:id="rId3"/>
    <sheet name="Sheet2" sheetId="4" r:id="rId4"/>
  </sheets>
  <definedNames>
    <definedName name="_xlnm.Print_Area" localSheetId="1">'たたき台'!$A$1:$Q$51</definedName>
    <definedName name="_xlnm.Print_Area" localSheetId="0">'団体貸出実績'!$A$1:$Q$51</definedName>
  </definedNames>
  <calcPr fullCalcOnLoad="1"/>
</workbook>
</file>

<file path=xl/sharedStrings.xml><?xml version="1.0" encoding="utf-8"?>
<sst xmlns="http://schemas.openxmlformats.org/spreadsheetml/2006/main" count="146" uniqueCount="59">
  <si>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</si>
  <si>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</si>
  <si>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</si>
  <si>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</si>
  <si>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</si>
  <si>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</si>
  <si>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</si>
  <si>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</si>
  <si>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</si>
  <si>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</si>
  <si>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</si>
  <si>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</si>
  <si>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</si>
  <si>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</si>
  <si>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</si>
  <si>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</si>
  <si>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</si>
  <si>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</si>
  <si>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</si>
  <si>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</si>
  <si>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</si>
  <si>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</si>
  <si>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</si>
  <si>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</si>
  <si>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</si>
  <si>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</si>
  <si>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</si>
  <si>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</si>
  <si>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</si>
  <si>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</si>
  <si>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</si>
  <si>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</si>
  <si>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</si>
  <si>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</si>
  <si>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</si>
  <si>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</si>
  <si>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</si>
  <si>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幼稚園
保育園</t>
  </si>
  <si>
    <t>児童館
学童クラブ</t>
  </si>
  <si>
    <t>合計</t>
  </si>
  <si>
    <t>貸出</t>
  </si>
  <si>
    <t>団体</t>
  </si>
  <si>
    <t>平成22年度</t>
  </si>
  <si>
    <t>文庫活動団体※1</t>
  </si>
  <si>
    <t>民間施設等
※2</t>
  </si>
  <si>
    <t>読書会
読み聞かせ</t>
  </si>
  <si>
    <t>平成23年度</t>
  </si>
  <si>
    <t>※1 昭和60年度から平成3年度は「読書会」の数値を含む</t>
  </si>
  <si>
    <t>※2 昭和60年度から平成３年度までは園と市立施設を、平成4年度から6年度は市立施設の数値を含む</t>
  </si>
  <si>
    <t>※3 63年度から統計の取り方を変更し、純貸出数（年度内に貸出手続きをした点数）とした</t>
  </si>
  <si>
    <t>※4 平成18年度中にクラス貸出の廃止と学校図書館システムの稼働があった</t>
  </si>
  <si>
    <t>平成24年度</t>
  </si>
  <si>
    <t>平成25年度</t>
  </si>
  <si>
    <t>平成26年度</t>
  </si>
  <si>
    <t>平成27年度</t>
  </si>
  <si>
    <t xml:space="preserve"> 団体貸出数の推移（昭和48～平成28年度）</t>
  </si>
  <si>
    <t>平成28年度</t>
  </si>
  <si>
    <t>私立小中学校</t>
  </si>
  <si>
    <t>市立施設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</si>
</sst>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.5"/>
      <name val="ＭＳ ゴシック"/>
      <family val="3"/>
    </font>
    <font>
      <sz val="8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176" fontId="6" fillId="0" borderId="21" xfId="0" applyNumberFormat="1" applyFont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0" fontId="7" fillId="0" borderId="22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SheetLayoutView="100" zoomScalePageLayoutView="0" workbookViewId="0" topLeftCell="A1">
      <selection activeCell="A1" sqref="A1"/>
    </sheetView>
  </sheetViews>
  <sheetFormatPr defaultColWidth="6.125" defaultRowHeight="15.75" customHeight="1"/>
  <cols>
    <col min="1" max="1" width="9.00390625" style="2" bestFit="1" customWidth="1"/>
    <col min="2" max="2" width="3.25390625" style="2" customWidth="1"/>
    <col min="3" max="3" width="6.00390625" style="2" customWidth="1"/>
    <col min="4" max="4" width="3.25390625" style="2" customWidth="1"/>
    <col min="5" max="5" width="6.00390625" style="2" customWidth="1"/>
    <col min="6" max="6" width="3.25390625" style="2" customWidth="1"/>
    <col min="7" max="7" width="6.00390625" style="2" customWidth="1"/>
    <col min="8" max="8" width="3.25390625" style="2" customWidth="1"/>
    <col min="9" max="9" width="6.00390625" style="2" customWidth="1"/>
    <col min="10" max="10" width="3.25390625" style="2" customWidth="1"/>
    <col min="11" max="11" width="6.00390625" style="2" customWidth="1"/>
    <col min="12" max="12" width="3.25390625" style="2" customWidth="1"/>
    <col min="13" max="13" width="6.00390625" style="2" customWidth="1"/>
    <col min="14" max="14" width="3.25390625" style="2" customWidth="1"/>
    <col min="15" max="15" width="6.00390625" style="2" customWidth="1"/>
    <col min="16" max="16" width="3.25390625" style="2" customWidth="1"/>
    <col min="17" max="17" width="6.00390625" style="2" customWidth="1"/>
    <col min="18" max="27" width="6.125" style="6" customWidth="1"/>
    <col min="28" max="28" width="6.00390625" style="6" customWidth="1"/>
    <col min="29" max="16384" width="6.125" style="6" customWidth="1"/>
  </cols>
  <sheetData>
    <row r="1" spans="1:15" s="12" customFormat="1" ht="19.5" customHeight="1">
      <c r="A1" s="30" t="s">
        <v>55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1"/>
      <c r="M1" s="11"/>
      <c r="N1" s="11"/>
      <c r="O1" s="11"/>
    </row>
    <row r="2" spans="1:17" s="5" customFormat="1" ht="23.25" customHeight="1">
      <c r="A2" s="33"/>
      <c r="B2" s="35" t="s">
        <v>57</v>
      </c>
      <c r="C2" s="36"/>
      <c r="D2" s="31" t="s">
        <v>45</v>
      </c>
      <c r="E2" s="32"/>
      <c r="F2" s="31" t="s">
        <v>43</v>
      </c>
      <c r="G2" s="32"/>
      <c r="H2" s="31" t="s">
        <v>37</v>
      </c>
      <c r="I2" s="32"/>
      <c r="J2" s="31" t="s">
        <v>58</v>
      </c>
      <c r="K2" s="32"/>
      <c r="L2" s="31" t="s">
        <v>44</v>
      </c>
      <c r="M2" s="32"/>
      <c r="N2" s="31" t="s">
        <v>38</v>
      </c>
      <c r="O2" s="32"/>
      <c r="P2" s="31" t="s">
        <v>39</v>
      </c>
      <c r="Q2" s="32"/>
    </row>
    <row r="3" spans="1:17" s="3" customFormat="1" ht="14.25" customHeight="1">
      <c r="A3" s="34"/>
      <c r="B3" s="13" t="s">
        <v>41</v>
      </c>
      <c r="C3" s="13" t="s">
        <v>40</v>
      </c>
      <c r="D3" s="13" t="s">
        <v>41</v>
      </c>
      <c r="E3" s="13" t="s">
        <v>40</v>
      </c>
      <c r="F3" s="13" t="s">
        <v>41</v>
      </c>
      <c r="G3" s="13" t="s">
        <v>40</v>
      </c>
      <c r="H3" s="13" t="s">
        <v>41</v>
      </c>
      <c r="I3" s="13" t="s">
        <v>40</v>
      </c>
      <c r="J3" s="13" t="s">
        <v>41</v>
      </c>
      <c r="K3" s="13" t="s">
        <v>40</v>
      </c>
      <c r="L3" s="13" t="s">
        <v>41</v>
      </c>
      <c r="M3" s="13" t="s">
        <v>40</v>
      </c>
      <c r="N3" s="13" t="s">
        <v>41</v>
      </c>
      <c r="O3" s="13" t="s">
        <v>40</v>
      </c>
      <c r="P3" s="16" t="s">
        <v>41</v>
      </c>
      <c r="Q3" s="16" t="s">
        <v>40</v>
      </c>
    </row>
    <row r="4" spans="1:17" s="4" customFormat="1" ht="13.5" customHeight="1">
      <c r="A4" s="1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>
        <f>B4+J4+H4+D4+L4+N4+F4</f>
        <v>0</v>
      </c>
      <c r="Q4" s="19">
        <f>C4+K4+I4+E4+M4+O4+G4</f>
        <v>0</v>
      </c>
    </row>
    <row r="5" spans="1:17" s="4" customFormat="1" ht="13.5" customHeight="1">
      <c r="A5" s="15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8">
        <v>11</v>
      </c>
      <c r="Q5" s="19">
        <v>2100</v>
      </c>
    </row>
    <row r="6" spans="1:17" s="4" customFormat="1" ht="13.5" customHeight="1">
      <c r="A6" s="15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8">
        <v>17</v>
      </c>
      <c r="Q6" s="19">
        <v>2817</v>
      </c>
    </row>
    <row r="7" spans="1:17" s="4" customFormat="1" ht="13.5" customHeight="1">
      <c r="A7" s="15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8">
        <v>26</v>
      </c>
      <c r="Q7" s="19">
        <v>16708</v>
      </c>
    </row>
    <row r="8" spans="1:17" s="4" customFormat="1" ht="13.5" customHeight="1">
      <c r="A8" s="15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8">
        <v>28</v>
      </c>
      <c r="Q8" s="19">
        <v>15327</v>
      </c>
    </row>
    <row r="9" spans="1:17" s="4" customFormat="1" ht="13.5" customHeight="1">
      <c r="A9" s="15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8">
        <v>42</v>
      </c>
      <c r="Q9" s="19">
        <v>14327</v>
      </c>
    </row>
    <row r="10" spans="1:17" s="4" customFormat="1" ht="13.5" customHeight="1">
      <c r="A10" s="15" t="s">
        <v>6</v>
      </c>
      <c r="B10" s="20">
        <v>12</v>
      </c>
      <c r="C10" s="20">
        <v>16004</v>
      </c>
      <c r="D10" s="20">
        <v>1</v>
      </c>
      <c r="E10" s="20">
        <v>135</v>
      </c>
      <c r="F10" s="20">
        <v>14</v>
      </c>
      <c r="G10" s="20">
        <v>24598</v>
      </c>
      <c r="H10" s="20">
        <v>3</v>
      </c>
      <c r="I10" s="20">
        <v>398</v>
      </c>
      <c r="J10" s="20"/>
      <c r="K10" s="20"/>
      <c r="L10" s="20">
        <v>4</v>
      </c>
      <c r="M10" s="20">
        <v>318</v>
      </c>
      <c r="N10" s="20">
        <v>10</v>
      </c>
      <c r="O10" s="20">
        <v>9540</v>
      </c>
      <c r="P10" s="18">
        <f aca="true" t="shared" si="0" ref="P10:P43">B10+J10+H10+D10+L10+N10+F10</f>
        <v>44</v>
      </c>
      <c r="Q10" s="21">
        <f aca="true" t="shared" si="1" ref="Q10:Q43">C10+K10+I10+E10+M10+O10+G10</f>
        <v>50993</v>
      </c>
    </row>
    <row r="11" spans="1:17" s="4" customFormat="1" ht="13.5" customHeight="1">
      <c r="A11" s="15" t="s">
        <v>7</v>
      </c>
      <c r="B11" s="20">
        <v>11</v>
      </c>
      <c r="C11" s="20">
        <v>19867</v>
      </c>
      <c r="D11" s="20">
        <v>3</v>
      </c>
      <c r="E11" s="20">
        <v>88</v>
      </c>
      <c r="F11" s="20">
        <v>10</v>
      </c>
      <c r="G11" s="20">
        <v>5557</v>
      </c>
      <c r="H11" s="20">
        <v>3</v>
      </c>
      <c r="I11" s="20">
        <v>173</v>
      </c>
      <c r="J11" s="20">
        <v>1</v>
      </c>
      <c r="K11" s="20">
        <v>186</v>
      </c>
      <c r="L11" s="20">
        <v>3</v>
      </c>
      <c r="M11" s="20">
        <v>320</v>
      </c>
      <c r="N11" s="20">
        <v>9</v>
      </c>
      <c r="O11" s="20">
        <v>5686</v>
      </c>
      <c r="P11" s="18">
        <f t="shared" si="0"/>
        <v>40</v>
      </c>
      <c r="Q11" s="19">
        <f t="shared" si="1"/>
        <v>31877</v>
      </c>
    </row>
    <row r="12" spans="1:17" s="4" customFormat="1" ht="13.5" customHeight="1">
      <c r="A12" s="15" t="s">
        <v>8</v>
      </c>
      <c r="B12" s="20">
        <v>14</v>
      </c>
      <c r="C12" s="20">
        <v>17504</v>
      </c>
      <c r="D12" s="20">
        <v>0</v>
      </c>
      <c r="E12" s="20">
        <v>0</v>
      </c>
      <c r="F12" s="20">
        <v>8</v>
      </c>
      <c r="G12" s="20">
        <v>7706</v>
      </c>
      <c r="H12" s="20">
        <v>1</v>
      </c>
      <c r="I12" s="20">
        <v>12</v>
      </c>
      <c r="J12" s="20">
        <v>1</v>
      </c>
      <c r="K12" s="20">
        <v>264</v>
      </c>
      <c r="L12" s="20">
        <v>3</v>
      </c>
      <c r="M12" s="20">
        <v>393</v>
      </c>
      <c r="N12" s="20">
        <v>10</v>
      </c>
      <c r="O12" s="20">
        <v>7651</v>
      </c>
      <c r="P12" s="18">
        <f t="shared" si="0"/>
        <v>37</v>
      </c>
      <c r="Q12" s="19">
        <f t="shared" si="1"/>
        <v>33530</v>
      </c>
    </row>
    <row r="13" spans="1:17" s="4" customFormat="1" ht="13.5" customHeight="1">
      <c r="A13" s="15" t="s">
        <v>9</v>
      </c>
      <c r="B13" s="20">
        <v>15</v>
      </c>
      <c r="C13" s="20">
        <v>28693</v>
      </c>
      <c r="D13" s="20">
        <v>1</v>
      </c>
      <c r="E13" s="20">
        <v>200</v>
      </c>
      <c r="F13" s="20">
        <v>10</v>
      </c>
      <c r="G13" s="20">
        <v>7393</v>
      </c>
      <c r="H13" s="20">
        <v>3</v>
      </c>
      <c r="I13" s="20">
        <v>400</v>
      </c>
      <c r="J13" s="20">
        <v>1</v>
      </c>
      <c r="K13" s="20">
        <v>5322</v>
      </c>
      <c r="L13" s="20">
        <v>3</v>
      </c>
      <c r="M13" s="20">
        <v>946</v>
      </c>
      <c r="N13" s="20">
        <v>13</v>
      </c>
      <c r="O13" s="20">
        <v>19678</v>
      </c>
      <c r="P13" s="18">
        <f t="shared" si="0"/>
        <v>46</v>
      </c>
      <c r="Q13" s="19">
        <f t="shared" si="1"/>
        <v>62632</v>
      </c>
    </row>
    <row r="14" spans="1:17" s="4" customFormat="1" ht="13.5" customHeight="1">
      <c r="A14" s="15" t="s">
        <v>10</v>
      </c>
      <c r="B14" s="20">
        <v>26</v>
      </c>
      <c r="C14" s="20">
        <v>31541</v>
      </c>
      <c r="D14" s="20">
        <v>0</v>
      </c>
      <c r="E14" s="20">
        <v>0</v>
      </c>
      <c r="F14" s="20">
        <v>9</v>
      </c>
      <c r="G14" s="20">
        <v>8575</v>
      </c>
      <c r="H14" s="20">
        <v>3</v>
      </c>
      <c r="I14" s="20">
        <v>624</v>
      </c>
      <c r="J14" s="20">
        <v>2</v>
      </c>
      <c r="K14" s="20">
        <v>7722</v>
      </c>
      <c r="L14" s="20">
        <v>2</v>
      </c>
      <c r="M14" s="20">
        <v>460</v>
      </c>
      <c r="N14" s="20">
        <v>14</v>
      </c>
      <c r="O14" s="20">
        <v>19863</v>
      </c>
      <c r="P14" s="18">
        <f t="shared" si="0"/>
        <v>56</v>
      </c>
      <c r="Q14" s="19">
        <f t="shared" si="1"/>
        <v>68785</v>
      </c>
    </row>
    <row r="15" spans="1:17" s="4" customFormat="1" ht="13.5" customHeight="1">
      <c r="A15" s="15" t="s">
        <v>11</v>
      </c>
      <c r="B15" s="20">
        <v>19</v>
      </c>
      <c r="C15" s="20">
        <f>21760+1214</f>
        <v>22974</v>
      </c>
      <c r="D15" s="20">
        <v>0</v>
      </c>
      <c r="E15" s="20">
        <v>0</v>
      </c>
      <c r="F15" s="20">
        <v>10</v>
      </c>
      <c r="G15" s="20">
        <v>8150</v>
      </c>
      <c r="H15" s="20">
        <v>4</v>
      </c>
      <c r="I15" s="20">
        <v>1185</v>
      </c>
      <c r="J15" s="20">
        <v>3</v>
      </c>
      <c r="K15" s="20">
        <v>5394</v>
      </c>
      <c r="L15" s="20">
        <v>3</v>
      </c>
      <c r="M15" s="20">
        <v>614</v>
      </c>
      <c r="N15" s="20">
        <v>16</v>
      </c>
      <c r="O15" s="20">
        <v>17262</v>
      </c>
      <c r="P15" s="18">
        <f t="shared" si="0"/>
        <v>55</v>
      </c>
      <c r="Q15" s="19">
        <f t="shared" si="1"/>
        <v>55579</v>
      </c>
    </row>
    <row r="16" spans="1:17" s="4" customFormat="1" ht="13.5" customHeight="1">
      <c r="A16" s="15" t="s">
        <v>12</v>
      </c>
      <c r="B16" s="20">
        <v>34</v>
      </c>
      <c r="C16" s="20">
        <v>22904</v>
      </c>
      <c r="D16" s="20"/>
      <c r="E16" s="20"/>
      <c r="F16" s="20">
        <v>13</v>
      </c>
      <c r="G16" s="20">
        <v>13307</v>
      </c>
      <c r="H16" s="20"/>
      <c r="I16" s="20"/>
      <c r="J16" s="20"/>
      <c r="K16" s="20"/>
      <c r="L16" s="20">
        <v>16</v>
      </c>
      <c r="M16" s="20">
        <v>4206</v>
      </c>
      <c r="N16" s="20">
        <v>16</v>
      </c>
      <c r="O16" s="20">
        <v>20372</v>
      </c>
      <c r="P16" s="18">
        <f t="shared" si="0"/>
        <v>79</v>
      </c>
      <c r="Q16" s="19">
        <f t="shared" si="1"/>
        <v>60789</v>
      </c>
    </row>
    <row r="17" spans="1:17" s="4" customFormat="1" ht="13.5" customHeight="1">
      <c r="A17" s="15" t="s">
        <v>13</v>
      </c>
      <c r="B17" s="20">
        <v>35</v>
      </c>
      <c r="C17" s="20">
        <v>29276</v>
      </c>
      <c r="D17" s="20"/>
      <c r="E17" s="20"/>
      <c r="F17" s="20">
        <v>14</v>
      </c>
      <c r="G17" s="20">
        <v>19135</v>
      </c>
      <c r="H17" s="20"/>
      <c r="I17" s="20"/>
      <c r="J17" s="20"/>
      <c r="K17" s="20"/>
      <c r="L17" s="20">
        <v>25</v>
      </c>
      <c r="M17" s="20">
        <v>9537</v>
      </c>
      <c r="N17" s="20">
        <v>16</v>
      </c>
      <c r="O17" s="20">
        <v>18678</v>
      </c>
      <c r="P17" s="18">
        <f t="shared" si="0"/>
        <v>90</v>
      </c>
      <c r="Q17" s="19">
        <f t="shared" si="1"/>
        <v>76626</v>
      </c>
    </row>
    <row r="18" spans="1:17" s="4" customFormat="1" ht="13.5" customHeight="1">
      <c r="A18" s="15" t="s">
        <v>14</v>
      </c>
      <c r="B18" s="20">
        <v>35</v>
      </c>
      <c r="C18" s="20">
        <v>29714</v>
      </c>
      <c r="D18" s="20"/>
      <c r="E18" s="20"/>
      <c r="F18" s="20">
        <v>14</v>
      </c>
      <c r="G18" s="20">
        <v>19755</v>
      </c>
      <c r="H18" s="20"/>
      <c r="I18" s="20"/>
      <c r="J18" s="20"/>
      <c r="K18" s="20"/>
      <c r="L18" s="20">
        <v>30</v>
      </c>
      <c r="M18" s="20">
        <v>13890</v>
      </c>
      <c r="N18" s="20">
        <v>16</v>
      </c>
      <c r="O18" s="20">
        <v>19688</v>
      </c>
      <c r="P18" s="18">
        <f t="shared" si="0"/>
        <v>95</v>
      </c>
      <c r="Q18" s="19">
        <f t="shared" si="1"/>
        <v>83047</v>
      </c>
    </row>
    <row r="19" spans="1:17" s="4" customFormat="1" ht="13.5" customHeight="1">
      <c r="A19" s="15" t="s">
        <v>15</v>
      </c>
      <c r="B19" s="20">
        <v>22</v>
      </c>
      <c r="C19" s="20">
        <v>12002</v>
      </c>
      <c r="D19" s="20"/>
      <c r="E19" s="20"/>
      <c r="F19" s="20">
        <v>12</v>
      </c>
      <c r="G19" s="20">
        <v>4261</v>
      </c>
      <c r="H19" s="20"/>
      <c r="I19" s="20"/>
      <c r="J19" s="20"/>
      <c r="K19" s="20"/>
      <c r="L19" s="20">
        <v>24</v>
      </c>
      <c r="M19" s="20">
        <v>4252</v>
      </c>
      <c r="N19" s="20">
        <v>14</v>
      </c>
      <c r="O19" s="20">
        <v>3464</v>
      </c>
      <c r="P19" s="18">
        <f t="shared" si="0"/>
        <v>72</v>
      </c>
      <c r="Q19" s="19">
        <f t="shared" si="1"/>
        <v>23979</v>
      </c>
    </row>
    <row r="20" spans="1:17" s="4" customFormat="1" ht="13.5" customHeight="1">
      <c r="A20" s="7" t="s">
        <v>16</v>
      </c>
      <c r="B20" s="20">
        <v>36</v>
      </c>
      <c r="C20" s="20">
        <v>12549</v>
      </c>
      <c r="D20" s="20"/>
      <c r="E20" s="20"/>
      <c r="F20" s="20">
        <v>19</v>
      </c>
      <c r="G20" s="20">
        <v>3576</v>
      </c>
      <c r="H20" s="20"/>
      <c r="I20" s="20"/>
      <c r="J20" s="20"/>
      <c r="K20" s="20"/>
      <c r="L20" s="20">
        <v>16</v>
      </c>
      <c r="M20" s="20">
        <v>3376</v>
      </c>
      <c r="N20" s="20">
        <v>13</v>
      </c>
      <c r="O20" s="20">
        <v>3904</v>
      </c>
      <c r="P20" s="18">
        <f t="shared" si="0"/>
        <v>84</v>
      </c>
      <c r="Q20" s="19">
        <f t="shared" si="1"/>
        <v>23405</v>
      </c>
    </row>
    <row r="21" spans="1:17" s="4" customFormat="1" ht="13.5" customHeight="1">
      <c r="A21" s="7" t="s">
        <v>17</v>
      </c>
      <c r="B21" s="20">
        <v>28</v>
      </c>
      <c r="C21" s="20">
        <v>12515</v>
      </c>
      <c r="D21" s="20"/>
      <c r="E21" s="20"/>
      <c r="F21" s="20">
        <v>24</v>
      </c>
      <c r="G21" s="20">
        <v>3524</v>
      </c>
      <c r="H21" s="20"/>
      <c r="I21" s="20"/>
      <c r="J21" s="20"/>
      <c r="K21" s="20"/>
      <c r="L21" s="20">
        <v>17</v>
      </c>
      <c r="M21" s="20">
        <v>3135</v>
      </c>
      <c r="N21" s="20">
        <v>16</v>
      </c>
      <c r="O21" s="20">
        <v>6343</v>
      </c>
      <c r="P21" s="18">
        <f t="shared" si="0"/>
        <v>85</v>
      </c>
      <c r="Q21" s="19">
        <f t="shared" si="1"/>
        <v>25517</v>
      </c>
    </row>
    <row r="22" spans="1:17" s="4" customFormat="1" ht="13.5" customHeight="1">
      <c r="A22" s="7" t="s">
        <v>18</v>
      </c>
      <c r="B22" s="20">
        <v>33</v>
      </c>
      <c r="C22" s="20">
        <v>15894</v>
      </c>
      <c r="D22" s="20"/>
      <c r="E22" s="20"/>
      <c r="F22" s="20">
        <v>26</v>
      </c>
      <c r="G22" s="20">
        <v>4206</v>
      </c>
      <c r="H22" s="20"/>
      <c r="I22" s="20"/>
      <c r="J22" s="20"/>
      <c r="K22" s="20"/>
      <c r="L22" s="20">
        <v>25</v>
      </c>
      <c r="M22" s="20">
        <v>8337</v>
      </c>
      <c r="N22" s="20">
        <v>15</v>
      </c>
      <c r="O22" s="20">
        <v>5394</v>
      </c>
      <c r="P22" s="18">
        <f t="shared" si="0"/>
        <v>99</v>
      </c>
      <c r="Q22" s="19">
        <f t="shared" si="1"/>
        <v>33831</v>
      </c>
    </row>
    <row r="23" spans="1:17" s="4" customFormat="1" ht="13.5" customHeight="1">
      <c r="A23" s="7" t="s">
        <v>19</v>
      </c>
      <c r="B23" s="20">
        <v>31</v>
      </c>
      <c r="C23" s="20">
        <v>12427</v>
      </c>
      <c r="D23" s="20">
        <v>15</v>
      </c>
      <c r="E23" s="20">
        <v>780</v>
      </c>
      <c r="F23" s="20">
        <v>12</v>
      </c>
      <c r="G23" s="20">
        <v>2479</v>
      </c>
      <c r="H23" s="20">
        <v>16</v>
      </c>
      <c r="I23" s="20">
        <v>3174</v>
      </c>
      <c r="J23" s="20"/>
      <c r="K23" s="20"/>
      <c r="L23" s="20">
        <v>12</v>
      </c>
      <c r="M23" s="20">
        <v>1937</v>
      </c>
      <c r="N23" s="20">
        <v>14</v>
      </c>
      <c r="O23" s="20">
        <v>4143</v>
      </c>
      <c r="P23" s="18">
        <f t="shared" si="0"/>
        <v>100</v>
      </c>
      <c r="Q23" s="19">
        <f t="shared" si="1"/>
        <v>24940</v>
      </c>
    </row>
    <row r="24" spans="1:17" s="4" customFormat="1" ht="13.5" customHeight="1">
      <c r="A24" s="7" t="s">
        <v>20</v>
      </c>
      <c r="B24" s="20">
        <v>32</v>
      </c>
      <c r="C24" s="20">
        <v>12237</v>
      </c>
      <c r="D24" s="20">
        <v>19</v>
      </c>
      <c r="E24" s="20">
        <v>590</v>
      </c>
      <c r="F24" s="20">
        <v>8</v>
      </c>
      <c r="G24" s="20">
        <v>2034</v>
      </c>
      <c r="H24" s="20">
        <v>12</v>
      </c>
      <c r="I24" s="20">
        <v>2072</v>
      </c>
      <c r="J24" s="20"/>
      <c r="K24" s="20"/>
      <c r="L24" s="20">
        <v>20</v>
      </c>
      <c r="M24" s="20">
        <v>2384</v>
      </c>
      <c r="N24" s="20">
        <v>13</v>
      </c>
      <c r="O24" s="20">
        <v>5987</v>
      </c>
      <c r="P24" s="18">
        <f t="shared" si="0"/>
        <v>104</v>
      </c>
      <c r="Q24" s="19">
        <f t="shared" si="1"/>
        <v>25304</v>
      </c>
    </row>
    <row r="25" spans="1:17" s="4" customFormat="1" ht="13.5" customHeight="1">
      <c r="A25" s="7" t="s">
        <v>21</v>
      </c>
      <c r="B25" s="20">
        <v>25</v>
      </c>
      <c r="C25" s="20">
        <v>12146</v>
      </c>
      <c r="D25" s="20">
        <v>16</v>
      </c>
      <c r="E25" s="20">
        <v>688</v>
      </c>
      <c r="F25" s="20">
        <v>11</v>
      </c>
      <c r="G25" s="20">
        <v>2042</v>
      </c>
      <c r="H25" s="20">
        <v>15</v>
      </c>
      <c r="I25" s="20">
        <v>3086</v>
      </c>
      <c r="J25" s="20"/>
      <c r="K25" s="20"/>
      <c r="L25" s="20">
        <v>15</v>
      </c>
      <c r="M25" s="20">
        <v>1020</v>
      </c>
      <c r="N25" s="20">
        <v>16</v>
      </c>
      <c r="O25" s="20">
        <v>3574</v>
      </c>
      <c r="P25" s="18">
        <f t="shared" si="0"/>
        <v>98</v>
      </c>
      <c r="Q25" s="19">
        <f t="shared" si="1"/>
        <v>22556</v>
      </c>
    </row>
    <row r="26" spans="1:17" ht="13.5" customHeight="1">
      <c r="A26" s="7" t="s">
        <v>22</v>
      </c>
      <c r="B26" s="20">
        <v>21</v>
      </c>
      <c r="C26" s="20">
        <v>11365</v>
      </c>
      <c r="D26" s="20">
        <v>17</v>
      </c>
      <c r="E26" s="20">
        <v>806</v>
      </c>
      <c r="F26" s="20">
        <v>10</v>
      </c>
      <c r="G26" s="20">
        <v>3473</v>
      </c>
      <c r="H26" s="20">
        <v>15</v>
      </c>
      <c r="I26" s="20">
        <v>2650</v>
      </c>
      <c r="J26" s="20">
        <v>8</v>
      </c>
      <c r="K26" s="20">
        <v>5164</v>
      </c>
      <c r="L26" s="20">
        <v>5</v>
      </c>
      <c r="M26" s="20">
        <v>403</v>
      </c>
      <c r="N26" s="20">
        <v>17</v>
      </c>
      <c r="O26" s="20">
        <v>4550</v>
      </c>
      <c r="P26" s="18">
        <f t="shared" si="0"/>
        <v>93</v>
      </c>
      <c r="Q26" s="19">
        <f t="shared" si="1"/>
        <v>28411</v>
      </c>
    </row>
    <row r="27" spans="1:17" ht="13.5" customHeight="1">
      <c r="A27" s="7" t="s">
        <v>23</v>
      </c>
      <c r="B27" s="20">
        <v>27</v>
      </c>
      <c r="C27" s="20">
        <v>9225</v>
      </c>
      <c r="D27" s="20">
        <v>20</v>
      </c>
      <c r="E27" s="20">
        <v>670</v>
      </c>
      <c r="F27" s="20">
        <v>9</v>
      </c>
      <c r="G27" s="20">
        <v>2718</v>
      </c>
      <c r="H27" s="20">
        <v>17</v>
      </c>
      <c r="I27" s="20">
        <v>2516</v>
      </c>
      <c r="J27" s="20">
        <v>9</v>
      </c>
      <c r="K27" s="20">
        <v>3979</v>
      </c>
      <c r="L27" s="20">
        <v>3</v>
      </c>
      <c r="M27" s="20">
        <v>426</v>
      </c>
      <c r="N27" s="20">
        <v>15</v>
      </c>
      <c r="O27" s="20">
        <v>4869</v>
      </c>
      <c r="P27" s="18">
        <f t="shared" si="0"/>
        <v>100</v>
      </c>
      <c r="Q27" s="19">
        <f t="shared" si="1"/>
        <v>24403</v>
      </c>
    </row>
    <row r="28" spans="1:17" ht="13.5" customHeight="1">
      <c r="A28" s="7" t="s">
        <v>24</v>
      </c>
      <c r="B28" s="20">
        <v>21</v>
      </c>
      <c r="C28" s="20">
        <v>8457</v>
      </c>
      <c r="D28" s="20">
        <v>19</v>
      </c>
      <c r="E28" s="20">
        <v>636</v>
      </c>
      <c r="F28" s="20">
        <v>7</v>
      </c>
      <c r="G28" s="20">
        <v>1741</v>
      </c>
      <c r="H28" s="20">
        <v>11</v>
      </c>
      <c r="I28" s="20">
        <v>2739</v>
      </c>
      <c r="J28" s="20">
        <v>11</v>
      </c>
      <c r="K28" s="20">
        <v>8555</v>
      </c>
      <c r="L28" s="20">
        <v>5</v>
      </c>
      <c r="M28" s="20">
        <v>265</v>
      </c>
      <c r="N28" s="20">
        <v>17</v>
      </c>
      <c r="O28" s="20">
        <v>5266</v>
      </c>
      <c r="P28" s="18">
        <f t="shared" si="0"/>
        <v>91</v>
      </c>
      <c r="Q28" s="19">
        <f t="shared" si="1"/>
        <v>27659</v>
      </c>
    </row>
    <row r="29" spans="1:17" ht="13.5" customHeight="1">
      <c r="A29" s="7" t="s">
        <v>25</v>
      </c>
      <c r="B29" s="20">
        <v>41</v>
      </c>
      <c r="C29" s="20">
        <v>11297</v>
      </c>
      <c r="D29" s="20">
        <v>16</v>
      </c>
      <c r="E29" s="20">
        <v>679</v>
      </c>
      <c r="F29" s="20">
        <v>11</v>
      </c>
      <c r="G29" s="20">
        <v>3064</v>
      </c>
      <c r="H29" s="20">
        <v>15</v>
      </c>
      <c r="I29" s="20">
        <v>4102</v>
      </c>
      <c r="J29" s="20">
        <v>12</v>
      </c>
      <c r="K29" s="20">
        <v>1022</v>
      </c>
      <c r="L29" s="20">
        <v>5</v>
      </c>
      <c r="M29" s="20">
        <v>254</v>
      </c>
      <c r="N29" s="20">
        <v>17</v>
      </c>
      <c r="O29" s="20">
        <v>5488</v>
      </c>
      <c r="P29" s="18">
        <f t="shared" si="0"/>
        <v>117</v>
      </c>
      <c r="Q29" s="19">
        <f t="shared" si="1"/>
        <v>25906</v>
      </c>
    </row>
    <row r="30" spans="1:17" ht="13.5" customHeight="1">
      <c r="A30" s="7" t="s">
        <v>26</v>
      </c>
      <c r="B30" s="20">
        <v>42</v>
      </c>
      <c r="C30" s="20">
        <v>10806</v>
      </c>
      <c r="D30" s="20">
        <v>18</v>
      </c>
      <c r="E30" s="20">
        <v>392</v>
      </c>
      <c r="F30" s="20">
        <v>8</v>
      </c>
      <c r="G30" s="20">
        <v>2320</v>
      </c>
      <c r="H30" s="20">
        <v>12</v>
      </c>
      <c r="I30" s="20">
        <v>3116</v>
      </c>
      <c r="J30" s="20">
        <v>12</v>
      </c>
      <c r="K30" s="20">
        <v>1128</v>
      </c>
      <c r="L30" s="20">
        <v>6</v>
      </c>
      <c r="M30" s="20">
        <v>353</v>
      </c>
      <c r="N30" s="20">
        <v>18</v>
      </c>
      <c r="O30" s="20">
        <v>2312</v>
      </c>
      <c r="P30" s="18">
        <f t="shared" si="0"/>
        <v>116</v>
      </c>
      <c r="Q30" s="19">
        <f t="shared" si="1"/>
        <v>20427</v>
      </c>
    </row>
    <row r="31" spans="1:17" s="4" customFormat="1" ht="13.5" customHeight="1">
      <c r="A31" s="7" t="s">
        <v>27</v>
      </c>
      <c r="B31" s="20">
        <v>43</v>
      </c>
      <c r="C31" s="20">
        <v>14223</v>
      </c>
      <c r="D31" s="20">
        <v>20</v>
      </c>
      <c r="E31" s="20">
        <v>665</v>
      </c>
      <c r="F31" s="20">
        <v>9</v>
      </c>
      <c r="G31" s="20">
        <v>2245</v>
      </c>
      <c r="H31" s="20">
        <v>18</v>
      </c>
      <c r="I31" s="20">
        <v>3705</v>
      </c>
      <c r="J31" s="20">
        <v>17</v>
      </c>
      <c r="K31" s="20">
        <v>881</v>
      </c>
      <c r="L31" s="20">
        <v>5</v>
      </c>
      <c r="M31" s="20">
        <v>673</v>
      </c>
      <c r="N31" s="20">
        <v>18</v>
      </c>
      <c r="O31" s="20">
        <v>4923</v>
      </c>
      <c r="P31" s="18">
        <f t="shared" si="0"/>
        <v>130</v>
      </c>
      <c r="Q31" s="19">
        <f t="shared" si="1"/>
        <v>27315</v>
      </c>
    </row>
    <row r="32" spans="1:17" s="4" customFormat="1" ht="13.5" customHeight="1">
      <c r="A32" s="7" t="s">
        <v>28</v>
      </c>
      <c r="B32" s="20">
        <v>27</v>
      </c>
      <c r="C32" s="20">
        <v>16927</v>
      </c>
      <c r="D32" s="20">
        <v>28</v>
      </c>
      <c r="E32" s="20">
        <v>1234</v>
      </c>
      <c r="F32" s="20">
        <v>6</v>
      </c>
      <c r="G32" s="20">
        <v>2102</v>
      </c>
      <c r="H32" s="20">
        <v>14</v>
      </c>
      <c r="I32" s="20">
        <v>3661</v>
      </c>
      <c r="J32" s="20">
        <v>14</v>
      </c>
      <c r="K32" s="20">
        <v>5551</v>
      </c>
      <c r="L32" s="20">
        <v>7</v>
      </c>
      <c r="M32" s="20">
        <v>320</v>
      </c>
      <c r="N32" s="20">
        <v>18</v>
      </c>
      <c r="O32" s="20">
        <v>3972</v>
      </c>
      <c r="P32" s="18">
        <f t="shared" si="0"/>
        <v>114</v>
      </c>
      <c r="Q32" s="19">
        <f t="shared" si="1"/>
        <v>33767</v>
      </c>
    </row>
    <row r="33" spans="1:17" s="4" customFormat="1" ht="13.5" customHeight="1">
      <c r="A33" s="7" t="s">
        <v>29</v>
      </c>
      <c r="B33" s="20">
        <v>28</v>
      </c>
      <c r="C33" s="20">
        <v>16346</v>
      </c>
      <c r="D33" s="20">
        <v>32</v>
      </c>
      <c r="E33" s="20">
        <v>1266</v>
      </c>
      <c r="F33" s="20">
        <v>14</v>
      </c>
      <c r="G33" s="20">
        <v>2986</v>
      </c>
      <c r="H33" s="20">
        <v>14</v>
      </c>
      <c r="I33" s="20">
        <v>3000</v>
      </c>
      <c r="J33" s="20">
        <v>16</v>
      </c>
      <c r="K33" s="20">
        <v>7236</v>
      </c>
      <c r="L33" s="20">
        <v>7</v>
      </c>
      <c r="M33" s="20">
        <v>329</v>
      </c>
      <c r="N33" s="20">
        <v>18</v>
      </c>
      <c r="O33" s="20">
        <v>5193</v>
      </c>
      <c r="P33" s="18">
        <f t="shared" si="0"/>
        <v>129</v>
      </c>
      <c r="Q33" s="19">
        <f t="shared" si="1"/>
        <v>36356</v>
      </c>
    </row>
    <row r="34" spans="1:17" s="4" customFormat="1" ht="13.5" customHeight="1">
      <c r="A34" s="7" t="s">
        <v>30</v>
      </c>
      <c r="B34" s="20">
        <v>33</v>
      </c>
      <c r="C34" s="20">
        <v>16479</v>
      </c>
      <c r="D34" s="20">
        <v>44</v>
      </c>
      <c r="E34" s="20">
        <v>4638</v>
      </c>
      <c r="F34" s="20">
        <v>11</v>
      </c>
      <c r="G34" s="20">
        <v>2676</v>
      </c>
      <c r="H34" s="20">
        <v>16</v>
      </c>
      <c r="I34" s="20">
        <v>3455</v>
      </c>
      <c r="J34" s="20">
        <v>12</v>
      </c>
      <c r="K34" s="20">
        <v>4379</v>
      </c>
      <c r="L34" s="20">
        <v>5</v>
      </c>
      <c r="M34" s="20">
        <v>247</v>
      </c>
      <c r="N34" s="20">
        <v>18</v>
      </c>
      <c r="O34" s="20">
        <v>5519</v>
      </c>
      <c r="P34" s="18">
        <f t="shared" si="0"/>
        <v>139</v>
      </c>
      <c r="Q34" s="19">
        <f t="shared" si="1"/>
        <v>37393</v>
      </c>
    </row>
    <row r="35" spans="1:17" s="4" customFormat="1" ht="13.5" customHeight="1">
      <c r="A35" s="7" t="s">
        <v>31</v>
      </c>
      <c r="B35" s="20">
        <v>31</v>
      </c>
      <c r="C35" s="20">
        <v>18269</v>
      </c>
      <c r="D35" s="20">
        <v>39</v>
      </c>
      <c r="E35" s="20">
        <v>3058</v>
      </c>
      <c r="F35" s="20">
        <v>7</v>
      </c>
      <c r="G35" s="20">
        <v>1584</v>
      </c>
      <c r="H35" s="20">
        <v>18</v>
      </c>
      <c r="I35" s="20">
        <v>5008</v>
      </c>
      <c r="J35" s="20">
        <v>10</v>
      </c>
      <c r="K35" s="20">
        <v>4271</v>
      </c>
      <c r="L35" s="20">
        <v>7</v>
      </c>
      <c r="M35" s="20">
        <v>233</v>
      </c>
      <c r="N35" s="20">
        <v>18</v>
      </c>
      <c r="O35" s="20">
        <v>5456</v>
      </c>
      <c r="P35" s="18">
        <f t="shared" si="0"/>
        <v>130</v>
      </c>
      <c r="Q35" s="19">
        <f t="shared" si="1"/>
        <v>37879</v>
      </c>
    </row>
    <row r="36" spans="1:17" s="4" customFormat="1" ht="13.5" customHeight="1">
      <c r="A36" s="8" t="s">
        <v>32</v>
      </c>
      <c r="B36" s="22">
        <v>33</v>
      </c>
      <c r="C36" s="22">
        <v>20491</v>
      </c>
      <c r="D36" s="22">
        <v>43</v>
      </c>
      <c r="E36" s="22">
        <v>3876</v>
      </c>
      <c r="F36" s="22">
        <v>2</v>
      </c>
      <c r="G36" s="22">
        <v>884</v>
      </c>
      <c r="H36" s="22">
        <v>18</v>
      </c>
      <c r="I36" s="22">
        <v>5319</v>
      </c>
      <c r="J36" s="22">
        <v>10</v>
      </c>
      <c r="K36" s="22">
        <v>161</v>
      </c>
      <c r="L36" s="22">
        <v>9</v>
      </c>
      <c r="M36" s="22">
        <v>1295</v>
      </c>
      <c r="N36" s="22">
        <v>18</v>
      </c>
      <c r="O36" s="22">
        <v>6722</v>
      </c>
      <c r="P36" s="18">
        <f t="shared" si="0"/>
        <v>133</v>
      </c>
      <c r="Q36" s="19">
        <f t="shared" si="1"/>
        <v>38748</v>
      </c>
    </row>
    <row r="37" spans="1:17" s="4" customFormat="1" ht="13.5" customHeight="1">
      <c r="A37" s="9" t="s">
        <v>33</v>
      </c>
      <c r="B37" s="23">
        <v>35</v>
      </c>
      <c r="C37" s="23">
        <v>5797</v>
      </c>
      <c r="D37" s="23">
        <v>41</v>
      </c>
      <c r="E37" s="23">
        <v>2597</v>
      </c>
      <c r="F37" s="23">
        <v>2</v>
      </c>
      <c r="G37" s="23">
        <v>600</v>
      </c>
      <c r="H37" s="23">
        <v>16</v>
      </c>
      <c r="I37" s="23">
        <v>4283</v>
      </c>
      <c r="J37" s="23">
        <v>4</v>
      </c>
      <c r="K37" s="23">
        <v>1654</v>
      </c>
      <c r="L37" s="23">
        <v>11</v>
      </c>
      <c r="M37" s="23">
        <v>1076</v>
      </c>
      <c r="N37" s="23">
        <v>18</v>
      </c>
      <c r="O37" s="23">
        <v>5864</v>
      </c>
      <c r="P37" s="18">
        <f t="shared" si="0"/>
        <v>127</v>
      </c>
      <c r="Q37" s="19">
        <f t="shared" si="1"/>
        <v>21871</v>
      </c>
    </row>
    <row r="38" spans="1:17" s="4" customFormat="1" ht="13.5" customHeight="1">
      <c r="A38" s="9" t="s">
        <v>34</v>
      </c>
      <c r="B38" s="23">
        <v>29</v>
      </c>
      <c r="C38" s="23">
        <v>4418</v>
      </c>
      <c r="D38" s="23">
        <v>43</v>
      </c>
      <c r="E38" s="23">
        <v>3111</v>
      </c>
      <c r="F38" s="23">
        <v>1</v>
      </c>
      <c r="G38" s="23">
        <v>710</v>
      </c>
      <c r="H38" s="23">
        <v>20</v>
      </c>
      <c r="I38" s="23">
        <v>3351</v>
      </c>
      <c r="J38" s="23">
        <v>4</v>
      </c>
      <c r="K38" s="23">
        <v>289</v>
      </c>
      <c r="L38" s="23">
        <v>9</v>
      </c>
      <c r="M38" s="23">
        <v>246</v>
      </c>
      <c r="N38" s="23">
        <v>17</v>
      </c>
      <c r="O38" s="23">
        <v>5014</v>
      </c>
      <c r="P38" s="18">
        <f t="shared" si="0"/>
        <v>123</v>
      </c>
      <c r="Q38" s="19">
        <f t="shared" si="1"/>
        <v>17139</v>
      </c>
    </row>
    <row r="39" spans="1:17" s="4" customFormat="1" ht="13.5" customHeight="1">
      <c r="A39" s="9" t="s">
        <v>35</v>
      </c>
      <c r="B39" s="23">
        <v>28</v>
      </c>
      <c r="C39" s="23">
        <v>4516</v>
      </c>
      <c r="D39" s="23">
        <v>44</v>
      </c>
      <c r="E39" s="23">
        <v>2915</v>
      </c>
      <c r="F39" s="23">
        <v>0</v>
      </c>
      <c r="G39" s="23">
        <v>0</v>
      </c>
      <c r="H39" s="23">
        <v>19</v>
      </c>
      <c r="I39" s="23">
        <v>4369</v>
      </c>
      <c r="J39" s="23">
        <v>4</v>
      </c>
      <c r="K39" s="23">
        <v>482</v>
      </c>
      <c r="L39" s="23">
        <v>7</v>
      </c>
      <c r="M39" s="23">
        <v>214</v>
      </c>
      <c r="N39" s="23">
        <v>21</v>
      </c>
      <c r="O39" s="23">
        <v>7832</v>
      </c>
      <c r="P39" s="18">
        <f t="shared" si="0"/>
        <v>123</v>
      </c>
      <c r="Q39" s="19">
        <f t="shared" si="1"/>
        <v>20328</v>
      </c>
    </row>
    <row r="40" spans="1:17" s="4" customFormat="1" ht="13.5" customHeight="1">
      <c r="A40" s="9" t="s">
        <v>36</v>
      </c>
      <c r="B40" s="23">
        <v>26</v>
      </c>
      <c r="C40" s="23">
        <v>4493</v>
      </c>
      <c r="D40" s="23">
        <v>45</v>
      </c>
      <c r="E40" s="23">
        <v>2842</v>
      </c>
      <c r="F40" s="23">
        <v>0</v>
      </c>
      <c r="G40" s="23">
        <v>0</v>
      </c>
      <c r="H40" s="23">
        <v>18</v>
      </c>
      <c r="I40" s="23">
        <v>4044</v>
      </c>
      <c r="J40" s="23">
        <v>5</v>
      </c>
      <c r="K40" s="23">
        <v>539</v>
      </c>
      <c r="L40" s="23">
        <v>7</v>
      </c>
      <c r="M40" s="23">
        <v>518</v>
      </c>
      <c r="N40" s="23">
        <v>20</v>
      </c>
      <c r="O40" s="23">
        <v>10694</v>
      </c>
      <c r="P40" s="18">
        <f t="shared" si="0"/>
        <v>121</v>
      </c>
      <c r="Q40" s="19">
        <f t="shared" si="1"/>
        <v>23130</v>
      </c>
    </row>
    <row r="41" spans="1:17" s="4" customFormat="1" ht="13.5" customHeight="1">
      <c r="A41" s="9" t="s">
        <v>42</v>
      </c>
      <c r="B41" s="23">
        <v>29</v>
      </c>
      <c r="C41" s="23">
        <v>7317</v>
      </c>
      <c r="D41" s="23">
        <v>48</v>
      </c>
      <c r="E41" s="23">
        <v>3366</v>
      </c>
      <c r="F41" s="23">
        <v>0</v>
      </c>
      <c r="G41" s="23">
        <v>0</v>
      </c>
      <c r="H41" s="23">
        <v>20</v>
      </c>
      <c r="I41" s="23">
        <v>4183</v>
      </c>
      <c r="J41" s="23">
        <v>9</v>
      </c>
      <c r="K41" s="23">
        <v>665</v>
      </c>
      <c r="L41" s="23">
        <v>7</v>
      </c>
      <c r="M41" s="23">
        <v>628</v>
      </c>
      <c r="N41" s="23">
        <v>19</v>
      </c>
      <c r="O41" s="23">
        <v>8451</v>
      </c>
      <c r="P41" s="18">
        <f>B41+J41+H41+D41+L41+N41+F41</f>
        <v>132</v>
      </c>
      <c r="Q41" s="19">
        <f>C41+K41+I41+E41+M41+O41+G41</f>
        <v>24610</v>
      </c>
    </row>
    <row r="42" spans="1:17" s="4" customFormat="1" ht="13.5" customHeight="1">
      <c r="A42" s="7" t="s">
        <v>46</v>
      </c>
      <c r="B42" s="20">
        <v>26</v>
      </c>
      <c r="C42" s="20">
        <v>7514</v>
      </c>
      <c r="D42" s="20">
        <v>44</v>
      </c>
      <c r="E42" s="20">
        <v>4332</v>
      </c>
      <c r="F42" s="20">
        <v>0</v>
      </c>
      <c r="G42" s="20">
        <v>0</v>
      </c>
      <c r="H42" s="20">
        <v>19</v>
      </c>
      <c r="I42" s="20">
        <v>4710</v>
      </c>
      <c r="J42" s="20">
        <v>8</v>
      </c>
      <c r="K42" s="20">
        <v>629</v>
      </c>
      <c r="L42" s="20">
        <v>5</v>
      </c>
      <c r="M42" s="20">
        <v>201</v>
      </c>
      <c r="N42" s="20">
        <v>19</v>
      </c>
      <c r="O42" s="20">
        <v>8322</v>
      </c>
      <c r="P42" s="20">
        <f t="shared" si="0"/>
        <v>121</v>
      </c>
      <c r="Q42" s="29">
        <f t="shared" si="1"/>
        <v>25708</v>
      </c>
    </row>
    <row r="43" spans="1:17" s="4" customFormat="1" ht="13.5" customHeight="1">
      <c r="A43" s="8" t="s">
        <v>51</v>
      </c>
      <c r="B43" s="22">
        <v>26</v>
      </c>
      <c r="C43" s="22">
        <v>8706</v>
      </c>
      <c r="D43" s="22">
        <v>44</v>
      </c>
      <c r="E43" s="22">
        <v>4755</v>
      </c>
      <c r="F43" s="22">
        <v>0</v>
      </c>
      <c r="G43" s="22">
        <v>0</v>
      </c>
      <c r="H43" s="22">
        <v>18</v>
      </c>
      <c r="I43" s="22">
        <v>3279</v>
      </c>
      <c r="J43" s="22">
        <v>10</v>
      </c>
      <c r="K43" s="22">
        <v>738</v>
      </c>
      <c r="L43" s="22">
        <v>4</v>
      </c>
      <c r="M43" s="22">
        <v>308</v>
      </c>
      <c r="N43" s="22">
        <v>20</v>
      </c>
      <c r="O43" s="22">
        <v>8694</v>
      </c>
      <c r="P43" s="22">
        <f t="shared" si="0"/>
        <v>122</v>
      </c>
      <c r="Q43" s="28">
        <f t="shared" si="1"/>
        <v>26480</v>
      </c>
    </row>
    <row r="44" spans="1:17" s="4" customFormat="1" ht="13.5" customHeight="1">
      <c r="A44" s="7" t="s">
        <v>52</v>
      </c>
      <c r="B44" s="20">
        <v>27</v>
      </c>
      <c r="C44" s="20">
        <v>10180</v>
      </c>
      <c r="D44" s="20">
        <v>40</v>
      </c>
      <c r="E44" s="20">
        <v>4182</v>
      </c>
      <c r="F44" s="20">
        <v>0</v>
      </c>
      <c r="G44" s="20">
        <v>0</v>
      </c>
      <c r="H44" s="20">
        <v>18</v>
      </c>
      <c r="I44" s="20">
        <v>3625</v>
      </c>
      <c r="J44" s="20">
        <v>13</v>
      </c>
      <c r="K44" s="20">
        <v>992</v>
      </c>
      <c r="L44" s="20">
        <v>3</v>
      </c>
      <c r="M44" s="20">
        <v>91</v>
      </c>
      <c r="N44" s="20">
        <v>19</v>
      </c>
      <c r="O44" s="20">
        <v>7604</v>
      </c>
      <c r="P44" s="20">
        <f aca="true" t="shared" si="2" ref="P44:Q47">B44+J44+H44+D44+L44+N44+F44</f>
        <v>120</v>
      </c>
      <c r="Q44" s="29">
        <f t="shared" si="2"/>
        <v>26674</v>
      </c>
    </row>
    <row r="45" spans="1:17" s="4" customFormat="1" ht="13.5" customHeight="1">
      <c r="A45" s="9" t="s">
        <v>53</v>
      </c>
      <c r="B45" s="23">
        <v>26</v>
      </c>
      <c r="C45" s="23">
        <v>9284</v>
      </c>
      <c r="D45" s="23">
        <v>33</v>
      </c>
      <c r="E45" s="23">
        <v>4246</v>
      </c>
      <c r="F45" s="23">
        <v>0</v>
      </c>
      <c r="G45" s="23">
        <v>0</v>
      </c>
      <c r="H45" s="23">
        <v>17</v>
      </c>
      <c r="I45" s="23">
        <v>3981</v>
      </c>
      <c r="J45" s="23">
        <v>7</v>
      </c>
      <c r="K45" s="23">
        <v>790</v>
      </c>
      <c r="L45" s="23">
        <v>8</v>
      </c>
      <c r="M45" s="23">
        <v>184</v>
      </c>
      <c r="N45" s="23">
        <v>20</v>
      </c>
      <c r="O45" s="23">
        <v>6305</v>
      </c>
      <c r="P45" s="20">
        <f t="shared" si="2"/>
        <v>111</v>
      </c>
      <c r="Q45" s="29">
        <f t="shared" si="2"/>
        <v>24790</v>
      </c>
    </row>
    <row r="46" spans="1:17" s="4" customFormat="1" ht="13.5" customHeight="1">
      <c r="A46" s="9" t="s">
        <v>54</v>
      </c>
      <c r="B46" s="23">
        <v>25</v>
      </c>
      <c r="C46" s="23">
        <v>11711</v>
      </c>
      <c r="D46" s="23">
        <v>35</v>
      </c>
      <c r="E46" s="23">
        <v>4471</v>
      </c>
      <c r="F46" s="23">
        <v>2</v>
      </c>
      <c r="G46" s="23">
        <v>259</v>
      </c>
      <c r="H46" s="23">
        <v>20</v>
      </c>
      <c r="I46" s="23">
        <v>3858</v>
      </c>
      <c r="J46" s="23">
        <v>7</v>
      </c>
      <c r="K46" s="23">
        <v>679</v>
      </c>
      <c r="L46" s="23">
        <v>7</v>
      </c>
      <c r="M46" s="23">
        <v>342</v>
      </c>
      <c r="N46" s="23">
        <v>21</v>
      </c>
      <c r="O46" s="23">
        <v>5321</v>
      </c>
      <c r="P46" s="20">
        <f>B46+J46+H46+D46+L46+N46+F46</f>
        <v>117</v>
      </c>
      <c r="Q46" s="29">
        <f>C46+K46+I46+E46+M46+O46+G46</f>
        <v>26641</v>
      </c>
    </row>
    <row r="47" spans="1:17" s="4" customFormat="1" ht="13.5" customHeight="1">
      <c r="A47" s="10" t="s">
        <v>56</v>
      </c>
      <c r="B47" s="24">
        <v>25</v>
      </c>
      <c r="C47" s="24">
        <v>10275</v>
      </c>
      <c r="D47" s="24">
        <v>37</v>
      </c>
      <c r="E47" s="24">
        <v>4749</v>
      </c>
      <c r="F47" s="24">
        <v>2</v>
      </c>
      <c r="G47" s="24">
        <v>341</v>
      </c>
      <c r="H47" s="24">
        <v>17</v>
      </c>
      <c r="I47" s="24">
        <v>3514</v>
      </c>
      <c r="J47" s="24">
        <v>9</v>
      </c>
      <c r="K47" s="24">
        <v>1303</v>
      </c>
      <c r="L47" s="24">
        <v>6</v>
      </c>
      <c r="M47" s="24">
        <v>143</v>
      </c>
      <c r="N47" s="24">
        <v>23</v>
      </c>
      <c r="O47" s="24">
        <v>7609</v>
      </c>
      <c r="P47" s="26">
        <f t="shared" si="2"/>
        <v>119</v>
      </c>
      <c r="Q47" s="27">
        <f t="shared" si="2"/>
        <v>27934</v>
      </c>
    </row>
    <row r="48" spans="1:16" s="4" customFormat="1" ht="13.5" customHeight="1">
      <c r="A48" s="25" t="s">
        <v>47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4" customFormat="1" ht="13.5" customHeight="1">
      <c r="A49" s="25" t="s">
        <v>48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4" customFormat="1" ht="13.5" customHeight="1">
      <c r="A50" s="25" t="s">
        <v>49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4" customFormat="1" ht="13.5" customHeight="1">
      <c r="A51" s="25" t="s">
        <v>50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ht="12" customHeight="1">
      <c r="B52" s="6"/>
    </row>
  </sheetData>
  <sheetProtection/>
  <mergeCells count="9">
    <mergeCell ref="P2:Q2"/>
    <mergeCell ref="A2:A3"/>
    <mergeCell ref="B2:C2"/>
    <mergeCell ref="J2:K2"/>
    <mergeCell ref="H2:I2"/>
    <mergeCell ref="D2:E2"/>
    <mergeCell ref="L2:M2"/>
    <mergeCell ref="N2:O2"/>
    <mergeCell ref="F2:G2"/>
  </mergeCells>
  <printOptions/>
  <pageMargins left="0.9055118110236221" right="0.9055118110236221" top="0.9055118110236221" bottom="0.70866141732283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SheetLayoutView="100" zoomScalePageLayoutView="0" workbookViewId="0" topLeftCell="A18">
      <selection activeCell="F4" sqref="F4:G47"/>
    </sheetView>
  </sheetViews>
  <sheetFormatPr defaultColWidth="6.125" defaultRowHeight="15.75" customHeight="1"/>
  <cols>
    <col min="1" max="1" width="9.00390625" style="2" bestFit="1" customWidth="1"/>
    <col min="2" max="2" width="3.25390625" style="2" customWidth="1"/>
    <col min="3" max="3" width="6.00390625" style="2" customWidth="1"/>
    <col min="4" max="4" width="3.25390625" style="2" customWidth="1"/>
    <col min="5" max="5" width="6.00390625" style="2" customWidth="1"/>
    <col min="6" max="6" width="3.25390625" style="2" customWidth="1"/>
    <col min="7" max="7" width="6.00390625" style="2" customWidth="1"/>
    <col min="8" max="8" width="3.25390625" style="2" customWidth="1"/>
    <col min="9" max="9" width="6.00390625" style="2" customWidth="1"/>
    <col min="10" max="10" width="3.25390625" style="2" customWidth="1"/>
    <col min="11" max="11" width="6.00390625" style="2" customWidth="1"/>
    <col min="12" max="12" width="3.25390625" style="2" customWidth="1"/>
    <col min="13" max="13" width="6.00390625" style="2" customWidth="1"/>
    <col min="14" max="14" width="3.25390625" style="2" customWidth="1"/>
    <col min="15" max="15" width="6.00390625" style="2" customWidth="1"/>
    <col min="16" max="16" width="3.25390625" style="2" customWidth="1"/>
    <col min="17" max="17" width="6.00390625" style="2" customWidth="1"/>
    <col min="18" max="27" width="6.125" style="6" customWidth="1"/>
    <col min="28" max="28" width="6.00390625" style="6" customWidth="1"/>
    <col min="29" max="16384" width="6.125" style="6" customWidth="1"/>
  </cols>
  <sheetData>
    <row r="1" spans="1:15" s="12" customFormat="1" ht="19.5" customHeight="1">
      <c r="A1" s="30" t="s">
        <v>55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1"/>
      <c r="M1" s="11"/>
      <c r="N1" s="11"/>
      <c r="O1" s="11"/>
    </row>
    <row r="2" spans="1:17" s="5" customFormat="1" ht="23.25" customHeight="1">
      <c r="A2" s="33"/>
      <c r="B2" s="35" t="s">
        <v>57</v>
      </c>
      <c r="C2" s="36"/>
      <c r="D2" s="37" t="s">
        <v>37</v>
      </c>
      <c r="E2" s="38"/>
      <c r="F2" s="37" t="s">
        <v>38</v>
      </c>
      <c r="G2" s="38"/>
      <c r="H2" s="31" t="s">
        <v>43</v>
      </c>
      <c r="I2" s="32"/>
      <c r="J2" s="31" t="s">
        <v>45</v>
      </c>
      <c r="K2" s="32"/>
      <c r="L2" s="31" t="s">
        <v>58</v>
      </c>
      <c r="M2" s="32"/>
      <c r="N2" s="31" t="s">
        <v>44</v>
      </c>
      <c r="O2" s="32"/>
      <c r="P2" s="31" t="s">
        <v>39</v>
      </c>
      <c r="Q2" s="32"/>
    </row>
    <row r="3" spans="1:17" s="3" customFormat="1" ht="14.25" customHeight="1">
      <c r="A3" s="34"/>
      <c r="B3" s="13" t="s">
        <v>41</v>
      </c>
      <c r="C3" s="13" t="s">
        <v>40</v>
      </c>
      <c r="D3" s="13" t="s">
        <v>41</v>
      </c>
      <c r="E3" s="13" t="s">
        <v>40</v>
      </c>
      <c r="F3" s="13" t="s">
        <v>41</v>
      </c>
      <c r="G3" s="13" t="s">
        <v>40</v>
      </c>
      <c r="H3" s="13" t="s">
        <v>41</v>
      </c>
      <c r="I3" s="13" t="s">
        <v>40</v>
      </c>
      <c r="J3" s="13" t="s">
        <v>41</v>
      </c>
      <c r="K3" s="13" t="s">
        <v>40</v>
      </c>
      <c r="L3" s="13" t="s">
        <v>41</v>
      </c>
      <c r="M3" s="13" t="s">
        <v>40</v>
      </c>
      <c r="N3" s="13" t="s">
        <v>41</v>
      </c>
      <c r="O3" s="13" t="s">
        <v>40</v>
      </c>
      <c r="P3" s="16" t="s">
        <v>41</v>
      </c>
      <c r="Q3" s="16" t="s">
        <v>40</v>
      </c>
    </row>
    <row r="4" spans="1:17" s="4" customFormat="1" ht="13.5" customHeight="1">
      <c r="A4" s="1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>
        <f>B4+J4+H4+D4+L4+N4+F4</f>
        <v>0</v>
      </c>
      <c r="Q4" s="19">
        <f>C4+K4+I4+E4+M4+O4+G4</f>
        <v>0</v>
      </c>
    </row>
    <row r="5" spans="1:17" s="4" customFormat="1" ht="13.5" customHeight="1">
      <c r="A5" s="15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8">
        <v>11</v>
      </c>
      <c r="Q5" s="19">
        <v>2100</v>
      </c>
    </row>
    <row r="6" spans="1:17" s="4" customFormat="1" ht="13.5" customHeight="1">
      <c r="A6" s="15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8">
        <v>17</v>
      </c>
      <c r="Q6" s="19">
        <v>2817</v>
      </c>
    </row>
    <row r="7" spans="1:17" s="4" customFormat="1" ht="13.5" customHeight="1">
      <c r="A7" s="15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8">
        <v>26</v>
      </c>
      <c r="Q7" s="19">
        <v>16708</v>
      </c>
    </row>
    <row r="8" spans="1:17" s="4" customFormat="1" ht="13.5" customHeight="1">
      <c r="A8" s="15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8">
        <v>28</v>
      </c>
      <c r="Q8" s="19">
        <v>15327</v>
      </c>
    </row>
    <row r="9" spans="1:17" s="4" customFormat="1" ht="13.5" customHeight="1">
      <c r="A9" s="15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8">
        <v>42</v>
      </c>
      <c r="Q9" s="19">
        <v>14327</v>
      </c>
    </row>
    <row r="10" spans="1:17" s="4" customFormat="1" ht="13.5" customHeight="1">
      <c r="A10" s="15" t="s">
        <v>6</v>
      </c>
      <c r="B10" s="20">
        <v>12</v>
      </c>
      <c r="C10" s="20">
        <v>16004</v>
      </c>
      <c r="D10" s="20">
        <v>3</v>
      </c>
      <c r="E10" s="20">
        <v>398</v>
      </c>
      <c r="F10" s="20">
        <v>10</v>
      </c>
      <c r="G10" s="20">
        <v>9540</v>
      </c>
      <c r="H10" s="20">
        <v>14</v>
      </c>
      <c r="I10" s="20">
        <v>24598</v>
      </c>
      <c r="J10" s="20">
        <v>1</v>
      </c>
      <c r="K10" s="20">
        <v>135</v>
      </c>
      <c r="L10" s="20"/>
      <c r="M10" s="20"/>
      <c r="N10" s="20">
        <v>4</v>
      </c>
      <c r="O10" s="20">
        <f>851-E10-K10</f>
        <v>318</v>
      </c>
      <c r="P10" s="18">
        <f aca="true" t="shared" si="0" ref="P10:Q43">B10+J10+H10+D10+L10+N10+F10</f>
        <v>44</v>
      </c>
      <c r="Q10" s="21">
        <f t="shared" si="0"/>
        <v>50993</v>
      </c>
    </row>
    <row r="11" spans="1:17" s="4" customFormat="1" ht="13.5" customHeight="1">
      <c r="A11" s="15" t="s">
        <v>7</v>
      </c>
      <c r="B11" s="20">
        <v>11</v>
      </c>
      <c r="C11" s="20">
        <v>19867</v>
      </c>
      <c r="D11" s="20">
        <v>3</v>
      </c>
      <c r="E11" s="20">
        <v>173</v>
      </c>
      <c r="F11" s="20">
        <v>9</v>
      </c>
      <c r="G11" s="20">
        <v>5686</v>
      </c>
      <c r="H11" s="20">
        <v>10</v>
      </c>
      <c r="I11" s="20">
        <v>5557</v>
      </c>
      <c r="J11" s="20">
        <v>3</v>
      </c>
      <c r="K11" s="20">
        <f>9+10+69</f>
        <v>88</v>
      </c>
      <c r="L11" s="20">
        <v>1</v>
      </c>
      <c r="M11" s="20">
        <v>186</v>
      </c>
      <c r="N11" s="20">
        <v>3</v>
      </c>
      <c r="O11" s="20">
        <f>767-E11-K11-M11</f>
        <v>320</v>
      </c>
      <c r="P11" s="18">
        <f t="shared" si="0"/>
        <v>40</v>
      </c>
      <c r="Q11" s="19">
        <f t="shared" si="0"/>
        <v>31877</v>
      </c>
    </row>
    <row r="12" spans="1:17" s="4" customFormat="1" ht="13.5" customHeight="1">
      <c r="A12" s="15" t="s">
        <v>8</v>
      </c>
      <c r="B12" s="20">
        <v>14</v>
      </c>
      <c r="C12" s="20">
        <v>17504</v>
      </c>
      <c r="D12" s="20">
        <v>1</v>
      </c>
      <c r="E12" s="20">
        <v>12</v>
      </c>
      <c r="F12" s="20">
        <v>10</v>
      </c>
      <c r="G12" s="20">
        <v>7651</v>
      </c>
      <c r="H12" s="20">
        <v>8</v>
      </c>
      <c r="I12" s="20">
        <v>7706</v>
      </c>
      <c r="J12" s="20">
        <v>0</v>
      </c>
      <c r="K12" s="20">
        <v>0</v>
      </c>
      <c r="L12" s="20">
        <v>1</v>
      </c>
      <c r="M12" s="20">
        <v>264</v>
      </c>
      <c r="N12" s="20">
        <v>3</v>
      </c>
      <c r="O12" s="20">
        <f>669-E12-M12</f>
        <v>393</v>
      </c>
      <c r="P12" s="18">
        <f t="shared" si="0"/>
        <v>37</v>
      </c>
      <c r="Q12" s="19">
        <f t="shared" si="0"/>
        <v>33530</v>
      </c>
    </row>
    <row r="13" spans="1:17" s="4" customFormat="1" ht="13.5" customHeight="1">
      <c r="A13" s="15" t="s">
        <v>9</v>
      </c>
      <c r="B13" s="20">
        <v>15</v>
      </c>
      <c r="C13" s="20">
        <v>28693</v>
      </c>
      <c r="D13" s="20">
        <v>3</v>
      </c>
      <c r="E13" s="20">
        <v>400</v>
      </c>
      <c r="F13" s="20">
        <v>13</v>
      </c>
      <c r="G13" s="20">
        <v>19678</v>
      </c>
      <c r="H13" s="20">
        <v>10</v>
      </c>
      <c r="I13" s="20">
        <v>7393</v>
      </c>
      <c r="J13" s="20">
        <v>1</v>
      </c>
      <c r="K13" s="20">
        <v>200</v>
      </c>
      <c r="L13" s="20">
        <v>1</v>
      </c>
      <c r="M13" s="20">
        <v>5322</v>
      </c>
      <c r="N13" s="20">
        <v>3</v>
      </c>
      <c r="O13" s="20">
        <f>6468-K13-M13</f>
        <v>946</v>
      </c>
      <c r="P13" s="18">
        <f t="shared" si="0"/>
        <v>46</v>
      </c>
      <c r="Q13" s="19">
        <f t="shared" si="0"/>
        <v>62632</v>
      </c>
    </row>
    <row r="14" spans="1:17" s="4" customFormat="1" ht="13.5" customHeight="1">
      <c r="A14" s="15" t="s">
        <v>10</v>
      </c>
      <c r="B14" s="20">
        <v>26</v>
      </c>
      <c r="C14" s="20">
        <v>31541</v>
      </c>
      <c r="D14" s="20">
        <v>3</v>
      </c>
      <c r="E14" s="20">
        <f>30+576+18</f>
        <v>624</v>
      </c>
      <c r="F14" s="20">
        <v>14</v>
      </c>
      <c r="G14" s="20">
        <v>19863</v>
      </c>
      <c r="H14" s="20">
        <v>9</v>
      </c>
      <c r="I14" s="20">
        <v>8575</v>
      </c>
      <c r="J14" s="20">
        <v>0</v>
      </c>
      <c r="K14" s="20">
        <v>0</v>
      </c>
      <c r="L14" s="20">
        <v>2</v>
      </c>
      <c r="M14" s="20">
        <f>2400+5322</f>
        <v>7722</v>
      </c>
      <c r="N14" s="20">
        <v>2</v>
      </c>
      <c r="O14" s="20">
        <f>8806-E14-M14</f>
        <v>460</v>
      </c>
      <c r="P14" s="18">
        <f t="shared" si="0"/>
        <v>56</v>
      </c>
      <c r="Q14" s="19">
        <f t="shared" si="0"/>
        <v>68785</v>
      </c>
    </row>
    <row r="15" spans="1:17" s="4" customFormat="1" ht="13.5" customHeight="1">
      <c r="A15" s="15" t="s">
        <v>11</v>
      </c>
      <c r="B15" s="20">
        <v>19</v>
      </c>
      <c r="C15" s="20">
        <f>21760+1214</f>
        <v>22974</v>
      </c>
      <c r="D15" s="20">
        <v>4</v>
      </c>
      <c r="E15" s="20">
        <f>373+632+20+160</f>
        <v>1185</v>
      </c>
      <c r="F15" s="20">
        <v>16</v>
      </c>
      <c r="G15" s="20">
        <v>17262</v>
      </c>
      <c r="H15" s="20">
        <v>10</v>
      </c>
      <c r="I15" s="20">
        <v>8150</v>
      </c>
      <c r="J15" s="20">
        <v>0</v>
      </c>
      <c r="K15" s="20">
        <v>0</v>
      </c>
      <c r="L15" s="20">
        <v>3</v>
      </c>
      <c r="M15" s="20">
        <f>132+2066+3196</f>
        <v>5394</v>
      </c>
      <c r="N15" s="20">
        <v>3</v>
      </c>
      <c r="O15" s="20">
        <f>348+66+200</f>
        <v>614</v>
      </c>
      <c r="P15" s="18">
        <f t="shared" si="0"/>
        <v>55</v>
      </c>
      <c r="Q15" s="19">
        <f t="shared" si="0"/>
        <v>55579</v>
      </c>
    </row>
    <row r="16" spans="1:17" s="4" customFormat="1" ht="13.5" customHeight="1">
      <c r="A16" s="15" t="s">
        <v>12</v>
      </c>
      <c r="B16" s="20">
        <v>34</v>
      </c>
      <c r="C16" s="20">
        <v>22904</v>
      </c>
      <c r="D16" s="20"/>
      <c r="E16" s="20"/>
      <c r="F16" s="20">
        <v>16</v>
      </c>
      <c r="G16" s="20">
        <v>20372</v>
      </c>
      <c r="H16" s="20">
        <v>13</v>
      </c>
      <c r="I16" s="20">
        <v>13307</v>
      </c>
      <c r="J16" s="20"/>
      <c r="K16" s="20"/>
      <c r="L16" s="20"/>
      <c r="M16" s="20"/>
      <c r="N16" s="20">
        <v>16</v>
      </c>
      <c r="O16" s="20">
        <v>4206</v>
      </c>
      <c r="P16" s="18">
        <f t="shared" si="0"/>
        <v>79</v>
      </c>
      <c r="Q16" s="19">
        <f t="shared" si="0"/>
        <v>60789</v>
      </c>
    </row>
    <row r="17" spans="1:17" s="4" customFormat="1" ht="13.5" customHeight="1">
      <c r="A17" s="15" t="s">
        <v>13</v>
      </c>
      <c r="B17" s="20">
        <v>35</v>
      </c>
      <c r="C17" s="20">
        <v>29276</v>
      </c>
      <c r="D17" s="20"/>
      <c r="E17" s="20"/>
      <c r="F17" s="20">
        <v>16</v>
      </c>
      <c r="G17" s="20">
        <v>18678</v>
      </c>
      <c r="H17" s="20">
        <v>14</v>
      </c>
      <c r="I17" s="20">
        <v>19135</v>
      </c>
      <c r="J17" s="20"/>
      <c r="K17" s="20"/>
      <c r="L17" s="20"/>
      <c r="M17" s="20"/>
      <c r="N17" s="20">
        <v>25</v>
      </c>
      <c r="O17" s="20">
        <v>9537</v>
      </c>
      <c r="P17" s="18">
        <f t="shared" si="0"/>
        <v>90</v>
      </c>
      <c r="Q17" s="19">
        <f t="shared" si="0"/>
        <v>76626</v>
      </c>
    </row>
    <row r="18" spans="1:17" s="4" customFormat="1" ht="13.5" customHeight="1">
      <c r="A18" s="15" t="s">
        <v>14</v>
      </c>
      <c r="B18" s="20">
        <v>35</v>
      </c>
      <c r="C18" s="20">
        <v>29714</v>
      </c>
      <c r="D18" s="20"/>
      <c r="E18" s="20"/>
      <c r="F18" s="20">
        <v>16</v>
      </c>
      <c r="G18" s="20">
        <v>19688</v>
      </c>
      <c r="H18" s="20">
        <v>14</v>
      </c>
      <c r="I18" s="20">
        <v>19755</v>
      </c>
      <c r="J18" s="20"/>
      <c r="K18" s="20"/>
      <c r="L18" s="20"/>
      <c r="M18" s="20"/>
      <c r="N18" s="20">
        <v>30</v>
      </c>
      <c r="O18" s="20">
        <v>13890</v>
      </c>
      <c r="P18" s="18">
        <f t="shared" si="0"/>
        <v>95</v>
      </c>
      <c r="Q18" s="19">
        <f t="shared" si="0"/>
        <v>83047</v>
      </c>
    </row>
    <row r="19" spans="1:17" s="4" customFormat="1" ht="13.5" customHeight="1">
      <c r="A19" s="15" t="s">
        <v>15</v>
      </c>
      <c r="B19" s="20">
        <v>22</v>
      </c>
      <c r="C19" s="20">
        <v>12002</v>
      </c>
      <c r="D19" s="20"/>
      <c r="E19" s="20"/>
      <c r="F19" s="20">
        <v>14</v>
      </c>
      <c r="G19" s="20">
        <v>3464</v>
      </c>
      <c r="H19" s="20">
        <v>12</v>
      </c>
      <c r="I19" s="20">
        <v>4261</v>
      </c>
      <c r="J19" s="20"/>
      <c r="K19" s="20"/>
      <c r="L19" s="20"/>
      <c r="M19" s="20"/>
      <c r="N19" s="20">
        <v>24</v>
      </c>
      <c r="O19" s="20">
        <v>4252</v>
      </c>
      <c r="P19" s="18">
        <f t="shared" si="0"/>
        <v>72</v>
      </c>
      <c r="Q19" s="19">
        <f t="shared" si="0"/>
        <v>23979</v>
      </c>
    </row>
    <row r="20" spans="1:17" s="4" customFormat="1" ht="13.5" customHeight="1">
      <c r="A20" s="7" t="s">
        <v>16</v>
      </c>
      <c r="B20" s="20">
        <v>36</v>
      </c>
      <c r="C20" s="20">
        <v>12549</v>
      </c>
      <c r="D20" s="20"/>
      <c r="E20" s="20"/>
      <c r="F20" s="20">
        <v>13</v>
      </c>
      <c r="G20" s="20">
        <v>3904</v>
      </c>
      <c r="H20" s="20">
        <v>19</v>
      </c>
      <c r="I20" s="20">
        <v>3576</v>
      </c>
      <c r="J20" s="20"/>
      <c r="K20" s="20"/>
      <c r="L20" s="20"/>
      <c r="M20" s="20"/>
      <c r="N20" s="20">
        <v>16</v>
      </c>
      <c r="O20" s="20">
        <v>3376</v>
      </c>
      <c r="P20" s="18">
        <f t="shared" si="0"/>
        <v>84</v>
      </c>
      <c r="Q20" s="19">
        <f t="shared" si="0"/>
        <v>23405</v>
      </c>
    </row>
    <row r="21" spans="1:17" s="4" customFormat="1" ht="13.5" customHeight="1">
      <c r="A21" s="7" t="s">
        <v>17</v>
      </c>
      <c r="B21" s="20">
        <v>28</v>
      </c>
      <c r="C21" s="20">
        <v>12515</v>
      </c>
      <c r="D21" s="20"/>
      <c r="E21" s="20"/>
      <c r="F21" s="20">
        <v>16</v>
      </c>
      <c r="G21" s="20">
        <v>6343</v>
      </c>
      <c r="H21" s="20">
        <v>24</v>
      </c>
      <c r="I21" s="20">
        <v>3524</v>
      </c>
      <c r="J21" s="20"/>
      <c r="K21" s="20"/>
      <c r="L21" s="20"/>
      <c r="M21" s="20"/>
      <c r="N21" s="20">
        <v>17</v>
      </c>
      <c r="O21" s="20">
        <v>3135</v>
      </c>
      <c r="P21" s="18">
        <f t="shared" si="0"/>
        <v>85</v>
      </c>
      <c r="Q21" s="19">
        <f t="shared" si="0"/>
        <v>25517</v>
      </c>
    </row>
    <row r="22" spans="1:17" s="4" customFormat="1" ht="13.5" customHeight="1">
      <c r="A22" s="7" t="s">
        <v>18</v>
      </c>
      <c r="B22" s="20">
        <v>33</v>
      </c>
      <c r="C22" s="20">
        <v>15894</v>
      </c>
      <c r="D22" s="20"/>
      <c r="E22" s="20"/>
      <c r="F22" s="20">
        <v>15</v>
      </c>
      <c r="G22" s="20">
        <v>5394</v>
      </c>
      <c r="H22" s="20">
        <v>26</v>
      </c>
      <c r="I22" s="20">
        <v>4206</v>
      </c>
      <c r="J22" s="20"/>
      <c r="K22" s="20"/>
      <c r="L22" s="20"/>
      <c r="M22" s="20"/>
      <c r="N22" s="20">
        <v>25</v>
      </c>
      <c r="O22" s="20">
        <v>8337</v>
      </c>
      <c r="P22" s="18">
        <f t="shared" si="0"/>
        <v>99</v>
      </c>
      <c r="Q22" s="19">
        <f t="shared" si="0"/>
        <v>33831</v>
      </c>
    </row>
    <row r="23" spans="1:17" s="4" customFormat="1" ht="13.5" customHeight="1">
      <c r="A23" s="7" t="s">
        <v>19</v>
      </c>
      <c r="B23" s="20">
        <v>31</v>
      </c>
      <c r="C23" s="20">
        <v>12427</v>
      </c>
      <c r="D23" s="20">
        <v>16</v>
      </c>
      <c r="E23" s="20">
        <v>3174</v>
      </c>
      <c r="F23" s="20">
        <v>14</v>
      </c>
      <c r="G23" s="20">
        <v>4143</v>
      </c>
      <c r="H23" s="20">
        <v>12</v>
      </c>
      <c r="I23" s="20">
        <v>2479</v>
      </c>
      <c r="J23" s="20">
        <v>15</v>
      </c>
      <c r="K23" s="20">
        <v>780</v>
      </c>
      <c r="L23" s="20"/>
      <c r="M23" s="20"/>
      <c r="N23" s="20">
        <v>12</v>
      </c>
      <c r="O23" s="20">
        <v>1937</v>
      </c>
      <c r="P23" s="18">
        <f t="shared" si="0"/>
        <v>100</v>
      </c>
      <c r="Q23" s="19">
        <f t="shared" si="0"/>
        <v>24940</v>
      </c>
    </row>
    <row r="24" spans="1:17" s="4" customFormat="1" ht="13.5" customHeight="1">
      <c r="A24" s="7" t="s">
        <v>20</v>
      </c>
      <c r="B24" s="20">
        <v>32</v>
      </c>
      <c r="C24" s="20">
        <v>12237</v>
      </c>
      <c r="D24" s="20">
        <v>12</v>
      </c>
      <c r="E24" s="20">
        <v>2072</v>
      </c>
      <c r="F24" s="20">
        <v>13</v>
      </c>
      <c r="G24" s="20">
        <v>5987</v>
      </c>
      <c r="H24" s="20">
        <v>8</v>
      </c>
      <c r="I24" s="20">
        <v>2034</v>
      </c>
      <c r="J24" s="20">
        <v>19</v>
      </c>
      <c r="K24" s="20">
        <v>590</v>
      </c>
      <c r="L24" s="20"/>
      <c r="M24" s="20"/>
      <c r="N24" s="20">
        <v>20</v>
      </c>
      <c r="O24" s="20">
        <v>2384</v>
      </c>
      <c r="P24" s="18">
        <f t="shared" si="0"/>
        <v>104</v>
      </c>
      <c r="Q24" s="19">
        <f t="shared" si="0"/>
        <v>25304</v>
      </c>
    </row>
    <row r="25" spans="1:17" s="4" customFormat="1" ht="13.5" customHeight="1">
      <c r="A25" s="7" t="s">
        <v>21</v>
      </c>
      <c r="B25" s="20">
        <v>25</v>
      </c>
      <c r="C25" s="20">
        <v>12146</v>
      </c>
      <c r="D25" s="20">
        <v>15</v>
      </c>
      <c r="E25" s="20">
        <v>3086</v>
      </c>
      <c r="F25" s="20">
        <v>16</v>
      </c>
      <c r="G25" s="20">
        <v>3574</v>
      </c>
      <c r="H25" s="20">
        <v>11</v>
      </c>
      <c r="I25" s="20">
        <v>2042</v>
      </c>
      <c r="J25" s="20">
        <v>16</v>
      </c>
      <c r="K25" s="20">
        <v>688</v>
      </c>
      <c r="L25" s="20"/>
      <c r="M25" s="20"/>
      <c r="N25" s="20">
        <v>15</v>
      </c>
      <c r="O25" s="20">
        <v>1020</v>
      </c>
      <c r="P25" s="18">
        <f t="shared" si="0"/>
        <v>98</v>
      </c>
      <c r="Q25" s="19">
        <f t="shared" si="0"/>
        <v>22556</v>
      </c>
    </row>
    <row r="26" spans="1:17" ht="13.5" customHeight="1">
      <c r="A26" s="7" t="s">
        <v>22</v>
      </c>
      <c r="B26" s="20">
        <v>21</v>
      </c>
      <c r="C26" s="20">
        <v>11365</v>
      </c>
      <c r="D26" s="20">
        <v>15</v>
      </c>
      <c r="E26" s="20">
        <v>2650</v>
      </c>
      <c r="F26" s="20">
        <v>17</v>
      </c>
      <c r="G26" s="20">
        <v>4550</v>
      </c>
      <c r="H26" s="20">
        <v>10</v>
      </c>
      <c r="I26" s="20">
        <v>3473</v>
      </c>
      <c r="J26" s="20">
        <v>17</v>
      </c>
      <c r="K26" s="20">
        <v>806</v>
      </c>
      <c r="L26" s="20">
        <v>8</v>
      </c>
      <c r="M26" s="20">
        <v>5164</v>
      </c>
      <c r="N26" s="20">
        <v>5</v>
      </c>
      <c r="O26" s="20">
        <v>403</v>
      </c>
      <c r="P26" s="18">
        <f t="shared" si="0"/>
        <v>93</v>
      </c>
      <c r="Q26" s="19">
        <f t="shared" si="0"/>
        <v>28411</v>
      </c>
    </row>
    <row r="27" spans="1:17" ht="13.5" customHeight="1">
      <c r="A27" s="7" t="s">
        <v>23</v>
      </c>
      <c r="B27" s="20">
        <v>27</v>
      </c>
      <c r="C27" s="20">
        <v>9225</v>
      </c>
      <c r="D27" s="20">
        <v>17</v>
      </c>
      <c r="E27" s="20">
        <v>2516</v>
      </c>
      <c r="F27" s="20">
        <v>15</v>
      </c>
      <c r="G27" s="20">
        <v>4869</v>
      </c>
      <c r="H27" s="20">
        <v>9</v>
      </c>
      <c r="I27" s="20">
        <v>2718</v>
      </c>
      <c r="J27" s="20">
        <v>20</v>
      </c>
      <c r="K27" s="20">
        <v>670</v>
      </c>
      <c r="L27" s="20">
        <v>9</v>
      </c>
      <c r="M27" s="20">
        <v>3979</v>
      </c>
      <c r="N27" s="20">
        <v>3</v>
      </c>
      <c r="O27" s="20">
        <v>426</v>
      </c>
      <c r="P27" s="18">
        <f t="shared" si="0"/>
        <v>100</v>
      </c>
      <c r="Q27" s="19">
        <f t="shared" si="0"/>
        <v>24403</v>
      </c>
    </row>
    <row r="28" spans="1:17" ht="13.5" customHeight="1">
      <c r="A28" s="7" t="s">
        <v>24</v>
      </c>
      <c r="B28" s="20">
        <v>21</v>
      </c>
      <c r="C28" s="20">
        <v>8457</v>
      </c>
      <c r="D28" s="20">
        <v>11</v>
      </c>
      <c r="E28" s="20">
        <v>2739</v>
      </c>
      <c r="F28" s="20">
        <v>17</v>
      </c>
      <c r="G28" s="20">
        <v>5266</v>
      </c>
      <c r="H28" s="20">
        <v>7</v>
      </c>
      <c r="I28" s="20">
        <v>1741</v>
      </c>
      <c r="J28" s="20">
        <v>19</v>
      </c>
      <c r="K28" s="20">
        <v>636</v>
      </c>
      <c r="L28" s="20">
        <v>11</v>
      </c>
      <c r="M28" s="20">
        <v>8555</v>
      </c>
      <c r="N28" s="20">
        <v>5</v>
      </c>
      <c r="O28" s="20">
        <v>265</v>
      </c>
      <c r="P28" s="18">
        <f t="shared" si="0"/>
        <v>91</v>
      </c>
      <c r="Q28" s="19">
        <f t="shared" si="0"/>
        <v>27659</v>
      </c>
    </row>
    <row r="29" spans="1:17" ht="13.5" customHeight="1">
      <c r="A29" s="7" t="s">
        <v>25</v>
      </c>
      <c r="B29" s="20">
        <v>41</v>
      </c>
      <c r="C29" s="20">
        <v>11297</v>
      </c>
      <c r="D29" s="20">
        <v>15</v>
      </c>
      <c r="E29" s="20">
        <v>4102</v>
      </c>
      <c r="F29" s="20">
        <v>17</v>
      </c>
      <c r="G29" s="20">
        <v>5488</v>
      </c>
      <c r="H29" s="20">
        <v>11</v>
      </c>
      <c r="I29" s="20">
        <v>3064</v>
      </c>
      <c r="J29" s="20">
        <v>16</v>
      </c>
      <c r="K29" s="20">
        <v>679</v>
      </c>
      <c r="L29" s="20">
        <v>12</v>
      </c>
      <c r="M29" s="20">
        <v>1022</v>
      </c>
      <c r="N29" s="20">
        <v>5</v>
      </c>
      <c r="O29" s="20">
        <v>254</v>
      </c>
      <c r="P29" s="18">
        <f t="shared" si="0"/>
        <v>117</v>
      </c>
      <c r="Q29" s="19">
        <f t="shared" si="0"/>
        <v>25906</v>
      </c>
    </row>
    <row r="30" spans="1:17" ht="13.5" customHeight="1">
      <c r="A30" s="7" t="s">
        <v>26</v>
      </c>
      <c r="B30" s="20">
        <v>42</v>
      </c>
      <c r="C30" s="20">
        <v>10806</v>
      </c>
      <c r="D30" s="20">
        <v>12</v>
      </c>
      <c r="E30" s="20">
        <v>3116</v>
      </c>
      <c r="F30" s="20">
        <v>18</v>
      </c>
      <c r="G30" s="20">
        <v>2312</v>
      </c>
      <c r="H30" s="20">
        <v>8</v>
      </c>
      <c r="I30" s="20">
        <v>2320</v>
      </c>
      <c r="J30" s="20">
        <v>18</v>
      </c>
      <c r="K30" s="20">
        <v>392</v>
      </c>
      <c r="L30" s="20">
        <v>12</v>
      </c>
      <c r="M30" s="20">
        <v>1128</v>
      </c>
      <c r="N30" s="20">
        <v>6</v>
      </c>
      <c r="O30" s="20">
        <v>353</v>
      </c>
      <c r="P30" s="18">
        <f t="shared" si="0"/>
        <v>116</v>
      </c>
      <c r="Q30" s="19">
        <f t="shared" si="0"/>
        <v>20427</v>
      </c>
    </row>
    <row r="31" spans="1:17" s="4" customFormat="1" ht="13.5" customHeight="1">
      <c r="A31" s="7" t="s">
        <v>27</v>
      </c>
      <c r="B31" s="20">
        <v>43</v>
      </c>
      <c r="C31" s="20">
        <v>14223</v>
      </c>
      <c r="D31" s="20">
        <v>18</v>
      </c>
      <c r="E31" s="20">
        <v>3705</v>
      </c>
      <c r="F31" s="20">
        <v>18</v>
      </c>
      <c r="G31" s="20">
        <v>4923</v>
      </c>
      <c r="H31" s="20">
        <v>9</v>
      </c>
      <c r="I31" s="20">
        <v>2245</v>
      </c>
      <c r="J31" s="20">
        <v>20</v>
      </c>
      <c r="K31" s="20">
        <v>665</v>
      </c>
      <c r="L31" s="20">
        <v>17</v>
      </c>
      <c r="M31" s="20">
        <v>881</v>
      </c>
      <c r="N31" s="20">
        <v>5</v>
      </c>
      <c r="O31" s="20">
        <v>673</v>
      </c>
      <c r="P31" s="18">
        <f t="shared" si="0"/>
        <v>130</v>
      </c>
      <c r="Q31" s="19">
        <f t="shared" si="0"/>
        <v>27315</v>
      </c>
    </row>
    <row r="32" spans="1:17" s="4" customFormat="1" ht="13.5" customHeight="1">
      <c r="A32" s="7" t="s">
        <v>28</v>
      </c>
      <c r="B32" s="20">
        <v>27</v>
      </c>
      <c r="C32" s="20">
        <v>16927</v>
      </c>
      <c r="D32" s="20">
        <v>14</v>
      </c>
      <c r="E32" s="20">
        <v>3661</v>
      </c>
      <c r="F32" s="20">
        <v>18</v>
      </c>
      <c r="G32" s="20">
        <v>3972</v>
      </c>
      <c r="H32" s="20">
        <v>6</v>
      </c>
      <c r="I32" s="20">
        <v>2102</v>
      </c>
      <c r="J32" s="20">
        <v>28</v>
      </c>
      <c r="K32" s="20">
        <v>1234</v>
      </c>
      <c r="L32" s="20">
        <v>14</v>
      </c>
      <c r="M32" s="20">
        <v>5551</v>
      </c>
      <c r="N32" s="20">
        <v>7</v>
      </c>
      <c r="O32" s="20">
        <v>320</v>
      </c>
      <c r="P32" s="18">
        <f t="shared" si="0"/>
        <v>114</v>
      </c>
      <c r="Q32" s="19">
        <f t="shared" si="0"/>
        <v>33767</v>
      </c>
    </row>
    <row r="33" spans="1:17" s="4" customFormat="1" ht="13.5" customHeight="1">
      <c r="A33" s="7" t="s">
        <v>29</v>
      </c>
      <c r="B33" s="20">
        <v>28</v>
      </c>
      <c r="C33" s="20">
        <v>16346</v>
      </c>
      <c r="D33" s="20">
        <v>14</v>
      </c>
      <c r="E33" s="20">
        <v>3000</v>
      </c>
      <c r="F33" s="20">
        <v>18</v>
      </c>
      <c r="G33" s="20">
        <v>5193</v>
      </c>
      <c r="H33" s="20">
        <v>14</v>
      </c>
      <c r="I33" s="20">
        <v>2986</v>
      </c>
      <c r="J33" s="20">
        <v>32</v>
      </c>
      <c r="K33" s="20">
        <v>1266</v>
      </c>
      <c r="L33" s="20">
        <v>16</v>
      </c>
      <c r="M33" s="20">
        <v>7236</v>
      </c>
      <c r="N33" s="20">
        <v>7</v>
      </c>
      <c r="O33" s="20">
        <v>329</v>
      </c>
      <c r="P33" s="18">
        <f t="shared" si="0"/>
        <v>129</v>
      </c>
      <c r="Q33" s="19">
        <f t="shared" si="0"/>
        <v>36356</v>
      </c>
    </row>
    <row r="34" spans="1:17" s="4" customFormat="1" ht="13.5" customHeight="1">
      <c r="A34" s="7" t="s">
        <v>30</v>
      </c>
      <c r="B34" s="20">
        <v>33</v>
      </c>
      <c r="C34" s="20">
        <v>16479</v>
      </c>
      <c r="D34" s="20">
        <v>16</v>
      </c>
      <c r="E34" s="20">
        <v>3455</v>
      </c>
      <c r="F34" s="20">
        <v>18</v>
      </c>
      <c r="G34" s="20">
        <v>5519</v>
      </c>
      <c r="H34" s="20">
        <v>11</v>
      </c>
      <c r="I34" s="20">
        <v>2676</v>
      </c>
      <c r="J34" s="20">
        <v>44</v>
      </c>
      <c r="K34" s="20">
        <v>4638</v>
      </c>
      <c r="L34" s="20">
        <v>12</v>
      </c>
      <c r="M34" s="20">
        <v>4379</v>
      </c>
      <c r="N34" s="20">
        <v>5</v>
      </c>
      <c r="O34" s="20">
        <v>247</v>
      </c>
      <c r="P34" s="18">
        <f t="shared" si="0"/>
        <v>139</v>
      </c>
      <c r="Q34" s="19">
        <f t="shared" si="0"/>
        <v>37393</v>
      </c>
    </row>
    <row r="35" spans="1:17" s="4" customFormat="1" ht="13.5" customHeight="1">
      <c r="A35" s="7" t="s">
        <v>31</v>
      </c>
      <c r="B35" s="20">
        <v>31</v>
      </c>
      <c r="C35" s="20">
        <v>18269</v>
      </c>
      <c r="D35" s="20">
        <v>18</v>
      </c>
      <c r="E35" s="20">
        <v>5008</v>
      </c>
      <c r="F35" s="20">
        <v>18</v>
      </c>
      <c r="G35" s="20">
        <v>5456</v>
      </c>
      <c r="H35" s="20">
        <v>7</v>
      </c>
      <c r="I35" s="20">
        <v>1584</v>
      </c>
      <c r="J35" s="20">
        <v>39</v>
      </c>
      <c r="K35" s="20">
        <v>3058</v>
      </c>
      <c r="L35" s="20">
        <v>10</v>
      </c>
      <c r="M35" s="20">
        <v>4271</v>
      </c>
      <c r="N35" s="20">
        <v>7</v>
      </c>
      <c r="O35" s="20">
        <v>233</v>
      </c>
      <c r="P35" s="18">
        <f t="shared" si="0"/>
        <v>130</v>
      </c>
      <c r="Q35" s="19">
        <f t="shared" si="0"/>
        <v>37879</v>
      </c>
    </row>
    <row r="36" spans="1:17" s="4" customFormat="1" ht="13.5" customHeight="1">
      <c r="A36" s="8" t="s">
        <v>32</v>
      </c>
      <c r="B36" s="22">
        <v>33</v>
      </c>
      <c r="C36" s="22">
        <v>20491</v>
      </c>
      <c r="D36" s="22">
        <v>18</v>
      </c>
      <c r="E36" s="22">
        <v>5319</v>
      </c>
      <c r="F36" s="22">
        <v>18</v>
      </c>
      <c r="G36" s="22">
        <v>6722</v>
      </c>
      <c r="H36" s="22">
        <v>2</v>
      </c>
      <c r="I36" s="22">
        <v>884</v>
      </c>
      <c r="J36" s="22">
        <v>43</v>
      </c>
      <c r="K36" s="22">
        <v>3876</v>
      </c>
      <c r="L36" s="22">
        <v>10</v>
      </c>
      <c r="M36" s="22">
        <v>161</v>
      </c>
      <c r="N36" s="22">
        <v>9</v>
      </c>
      <c r="O36" s="22">
        <v>1295</v>
      </c>
      <c r="P36" s="18">
        <f t="shared" si="0"/>
        <v>133</v>
      </c>
      <c r="Q36" s="19">
        <f t="shared" si="0"/>
        <v>38748</v>
      </c>
    </row>
    <row r="37" spans="1:17" s="4" customFormat="1" ht="13.5" customHeight="1">
      <c r="A37" s="9" t="s">
        <v>33</v>
      </c>
      <c r="B37" s="23">
        <v>35</v>
      </c>
      <c r="C37" s="23">
        <v>5797</v>
      </c>
      <c r="D37" s="23">
        <v>16</v>
      </c>
      <c r="E37" s="23">
        <v>4283</v>
      </c>
      <c r="F37" s="23">
        <v>18</v>
      </c>
      <c r="G37" s="23">
        <v>5864</v>
      </c>
      <c r="H37" s="23">
        <v>2</v>
      </c>
      <c r="I37" s="23">
        <v>600</v>
      </c>
      <c r="J37" s="23">
        <v>41</v>
      </c>
      <c r="K37" s="23">
        <v>2597</v>
      </c>
      <c r="L37" s="23">
        <v>4</v>
      </c>
      <c r="M37" s="23">
        <v>1654</v>
      </c>
      <c r="N37" s="23">
        <v>11</v>
      </c>
      <c r="O37" s="23">
        <v>1076</v>
      </c>
      <c r="P37" s="18">
        <f t="shared" si="0"/>
        <v>127</v>
      </c>
      <c r="Q37" s="19">
        <f t="shared" si="0"/>
        <v>21871</v>
      </c>
    </row>
    <row r="38" spans="1:17" s="4" customFormat="1" ht="13.5" customHeight="1">
      <c r="A38" s="9" t="s">
        <v>34</v>
      </c>
      <c r="B38" s="23">
        <v>29</v>
      </c>
      <c r="C38" s="23">
        <v>4418</v>
      </c>
      <c r="D38" s="23">
        <v>20</v>
      </c>
      <c r="E38" s="23">
        <v>3351</v>
      </c>
      <c r="F38" s="23">
        <v>17</v>
      </c>
      <c r="G38" s="23">
        <v>5014</v>
      </c>
      <c r="H38" s="23">
        <v>1</v>
      </c>
      <c r="I38" s="23">
        <v>710</v>
      </c>
      <c r="J38" s="23">
        <v>43</v>
      </c>
      <c r="K38" s="23">
        <v>3111</v>
      </c>
      <c r="L38" s="23">
        <v>4</v>
      </c>
      <c r="M38" s="23">
        <v>289</v>
      </c>
      <c r="N38" s="23">
        <v>9</v>
      </c>
      <c r="O38" s="23">
        <v>246</v>
      </c>
      <c r="P38" s="18">
        <f t="shared" si="0"/>
        <v>123</v>
      </c>
      <c r="Q38" s="19">
        <f t="shared" si="0"/>
        <v>17139</v>
      </c>
    </row>
    <row r="39" spans="1:17" s="4" customFormat="1" ht="13.5" customHeight="1">
      <c r="A39" s="9" t="s">
        <v>35</v>
      </c>
      <c r="B39" s="23">
        <v>28</v>
      </c>
      <c r="C39" s="23">
        <v>4516</v>
      </c>
      <c r="D39" s="23">
        <v>19</v>
      </c>
      <c r="E39" s="23">
        <v>4369</v>
      </c>
      <c r="F39" s="23">
        <v>21</v>
      </c>
      <c r="G39" s="23">
        <v>7832</v>
      </c>
      <c r="H39" s="23">
        <v>0</v>
      </c>
      <c r="I39" s="23">
        <v>0</v>
      </c>
      <c r="J39" s="23">
        <v>44</v>
      </c>
      <c r="K39" s="23">
        <v>2915</v>
      </c>
      <c r="L39" s="23">
        <v>4</v>
      </c>
      <c r="M39" s="23">
        <v>482</v>
      </c>
      <c r="N39" s="23">
        <v>7</v>
      </c>
      <c r="O39" s="23">
        <v>214</v>
      </c>
      <c r="P39" s="18">
        <f t="shared" si="0"/>
        <v>123</v>
      </c>
      <c r="Q39" s="19">
        <f t="shared" si="0"/>
        <v>20328</v>
      </c>
    </row>
    <row r="40" spans="1:17" s="4" customFormat="1" ht="13.5" customHeight="1">
      <c r="A40" s="9" t="s">
        <v>36</v>
      </c>
      <c r="B40" s="23">
        <v>26</v>
      </c>
      <c r="C40" s="23">
        <v>4493</v>
      </c>
      <c r="D40" s="23">
        <v>18</v>
      </c>
      <c r="E40" s="23">
        <v>4044</v>
      </c>
      <c r="F40" s="23">
        <v>20</v>
      </c>
      <c r="G40" s="23">
        <v>10694</v>
      </c>
      <c r="H40" s="23">
        <v>0</v>
      </c>
      <c r="I40" s="23">
        <v>0</v>
      </c>
      <c r="J40" s="23">
        <v>45</v>
      </c>
      <c r="K40" s="23">
        <v>2842</v>
      </c>
      <c r="L40" s="23">
        <v>5</v>
      </c>
      <c r="M40" s="23">
        <v>539</v>
      </c>
      <c r="N40" s="23">
        <v>7</v>
      </c>
      <c r="O40" s="23">
        <v>518</v>
      </c>
      <c r="P40" s="18">
        <f t="shared" si="0"/>
        <v>121</v>
      </c>
      <c r="Q40" s="19">
        <f t="shared" si="0"/>
        <v>23130</v>
      </c>
    </row>
    <row r="41" spans="1:17" s="4" customFormat="1" ht="13.5" customHeight="1">
      <c r="A41" s="9" t="s">
        <v>42</v>
      </c>
      <c r="B41" s="23">
        <v>29</v>
      </c>
      <c r="C41" s="23">
        <v>7317</v>
      </c>
      <c r="D41" s="23">
        <v>20</v>
      </c>
      <c r="E41" s="23">
        <v>4183</v>
      </c>
      <c r="F41" s="23">
        <v>19</v>
      </c>
      <c r="G41" s="23">
        <v>8451</v>
      </c>
      <c r="H41" s="23">
        <v>0</v>
      </c>
      <c r="I41" s="23">
        <v>0</v>
      </c>
      <c r="J41" s="23">
        <v>48</v>
      </c>
      <c r="K41" s="23">
        <v>3366</v>
      </c>
      <c r="L41" s="23">
        <v>9</v>
      </c>
      <c r="M41" s="23">
        <v>665</v>
      </c>
      <c r="N41" s="23">
        <v>7</v>
      </c>
      <c r="O41" s="23">
        <v>628</v>
      </c>
      <c r="P41" s="18">
        <f>B41+J41+H41+D41+L41+N41+F41</f>
        <v>132</v>
      </c>
      <c r="Q41" s="19">
        <f>C41+K41+I41+E41+M41+O41+G41</f>
        <v>24610</v>
      </c>
    </row>
    <row r="42" spans="1:17" s="4" customFormat="1" ht="13.5" customHeight="1">
      <c r="A42" s="7" t="s">
        <v>46</v>
      </c>
      <c r="B42" s="20">
        <v>26</v>
      </c>
      <c r="C42" s="20">
        <v>7514</v>
      </c>
      <c r="D42" s="20">
        <v>19</v>
      </c>
      <c r="E42" s="20">
        <v>4710</v>
      </c>
      <c r="F42" s="20">
        <v>19</v>
      </c>
      <c r="G42" s="20">
        <v>8322</v>
      </c>
      <c r="H42" s="20">
        <v>0</v>
      </c>
      <c r="I42" s="20">
        <v>0</v>
      </c>
      <c r="J42" s="20">
        <v>44</v>
      </c>
      <c r="K42" s="20">
        <v>4332</v>
      </c>
      <c r="L42" s="20">
        <v>8</v>
      </c>
      <c r="M42" s="20">
        <v>629</v>
      </c>
      <c r="N42" s="20">
        <v>5</v>
      </c>
      <c r="O42" s="20">
        <v>201</v>
      </c>
      <c r="P42" s="20">
        <f t="shared" si="0"/>
        <v>121</v>
      </c>
      <c r="Q42" s="29">
        <f t="shared" si="0"/>
        <v>25708</v>
      </c>
    </row>
    <row r="43" spans="1:17" s="4" customFormat="1" ht="13.5" customHeight="1">
      <c r="A43" s="8" t="s">
        <v>51</v>
      </c>
      <c r="B43" s="22">
        <v>26</v>
      </c>
      <c r="C43" s="22">
        <v>8706</v>
      </c>
      <c r="D43" s="22">
        <v>18</v>
      </c>
      <c r="E43" s="22">
        <v>3279</v>
      </c>
      <c r="F43" s="22">
        <v>20</v>
      </c>
      <c r="G43" s="22">
        <v>8694</v>
      </c>
      <c r="H43" s="22">
        <v>0</v>
      </c>
      <c r="I43" s="22">
        <v>0</v>
      </c>
      <c r="J43" s="22">
        <v>44</v>
      </c>
      <c r="K43" s="22">
        <v>4755</v>
      </c>
      <c r="L43" s="22">
        <v>10</v>
      </c>
      <c r="M43" s="22">
        <v>738</v>
      </c>
      <c r="N43" s="22">
        <v>4</v>
      </c>
      <c r="O43" s="22">
        <v>308</v>
      </c>
      <c r="P43" s="22">
        <f t="shared" si="0"/>
        <v>122</v>
      </c>
      <c r="Q43" s="28">
        <f t="shared" si="0"/>
        <v>26480</v>
      </c>
    </row>
    <row r="44" spans="1:17" s="4" customFormat="1" ht="13.5" customHeight="1">
      <c r="A44" s="7" t="s">
        <v>52</v>
      </c>
      <c r="B44" s="20">
        <v>27</v>
      </c>
      <c r="C44" s="20">
        <v>10180</v>
      </c>
      <c r="D44" s="20">
        <v>18</v>
      </c>
      <c r="E44" s="20">
        <v>3625</v>
      </c>
      <c r="F44" s="20">
        <v>19</v>
      </c>
      <c r="G44" s="20">
        <v>7604</v>
      </c>
      <c r="H44" s="20">
        <v>0</v>
      </c>
      <c r="I44" s="20">
        <v>0</v>
      </c>
      <c r="J44" s="20">
        <v>40</v>
      </c>
      <c r="K44" s="20">
        <v>4182</v>
      </c>
      <c r="L44" s="20">
        <v>13</v>
      </c>
      <c r="M44" s="20">
        <v>992</v>
      </c>
      <c r="N44" s="20">
        <v>3</v>
      </c>
      <c r="O44" s="20">
        <v>91</v>
      </c>
      <c r="P44" s="20">
        <f aca="true" t="shared" si="1" ref="P44:Q47">B44+J44+H44+D44+L44+N44+F44</f>
        <v>120</v>
      </c>
      <c r="Q44" s="29">
        <f t="shared" si="1"/>
        <v>26674</v>
      </c>
    </row>
    <row r="45" spans="1:17" s="4" customFormat="1" ht="13.5" customHeight="1">
      <c r="A45" s="9" t="s">
        <v>53</v>
      </c>
      <c r="B45" s="23">
        <v>26</v>
      </c>
      <c r="C45" s="23">
        <v>9284</v>
      </c>
      <c r="D45" s="23">
        <v>17</v>
      </c>
      <c r="E45" s="23">
        <v>3981</v>
      </c>
      <c r="F45" s="23">
        <v>20</v>
      </c>
      <c r="G45" s="23">
        <v>6305</v>
      </c>
      <c r="H45" s="23">
        <v>0</v>
      </c>
      <c r="I45" s="23">
        <v>0</v>
      </c>
      <c r="J45" s="23">
        <v>33</v>
      </c>
      <c r="K45" s="23">
        <v>4246</v>
      </c>
      <c r="L45" s="23">
        <v>7</v>
      </c>
      <c r="M45" s="23">
        <v>790</v>
      </c>
      <c r="N45" s="23">
        <v>8</v>
      </c>
      <c r="O45" s="23">
        <v>184</v>
      </c>
      <c r="P45" s="20">
        <f t="shared" si="1"/>
        <v>111</v>
      </c>
      <c r="Q45" s="29">
        <f t="shared" si="1"/>
        <v>24790</v>
      </c>
    </row>
    <row r="46" spans="1:17" s="4" customFormat="1" ht="13.5" customHeight="1">
      <c r="A46" s="9" t="s">
        <v>54</v>
      </c>
      <c r="B46" s="23">
        <v>25</v>
      </c>
      <c r="C46" s="23">
        <v>11711</v>
      </c>
      <c r="D46" s="23">
        <v>20</v>
      </c>
      <c r="E46" s="23">
        <v>3858</v>
      </c>
      <c r="F46" s="23">
        <v>21</v>
      </c>
      <c r="G46" s="23">
        <v>5321</v>
      </c>
      <c r="H46" s="23">
        <v>2</v>
      </c>
      <c r="I46" s="23">
        <v>259</v>
      </c>
      <c r="J46" s="23">
        <v>35</v>
      </c>
      <c r="K46" s="23">
        <v>4471</v>
      </c>
      <c r="L46" s="23">
        <v>7</v>
      </c>
      <c r="M46" s="23">
        <v>679</v>
      </c>
      <c r="N46" s="23">
        <v>7</v>
      </c>
      <c r="O46" s="23">
        <v>342</v>
      </c>
      <c r="P46" s="20">
        <f>B46+J46+H46+D46+L46+N46+F46</f>
        <v>117</v>
      </c>
      <c r="Q46" s="29">
        <f>C46+K46+I46+E46+M46+O46+G46</f>
        <v>26641</v>
      </c>
    </row>
    <row r="47" spans="1:17" s="4" customFormat="1" ht="13.5" customHeight="1">
      <c r="A47" s="10" t="s">
        <v>56</v>
      </c>
      <c r="B47" s="24">
        <v>25</v>
      </c>
      <c r="C47" s="24">
        <v>10275</v>
      </c>
      <c r="D47" s="24">
        <v>17</v>
      </c>
      <c r="E47" s="24">
        <v>3514</v>
      </c>
      <c r="F47" s="24">
        <v>23</v>
      </c>
      <c r="G47" s="24">
        <v>7609</v>
      </c>
      <c r="H47" s="24">
        <v>2</v>
      </c>
      <c r="I47" s="24">
        <v>341</v>
      </c>
      <c r="J47" s="24">
        <v>37</v>
      </c>
      <c r="K47" s="24">
        <v>4749</v>
      </c>
      <c r="L47" s="24">
        <v>9</v>
      </c>
      <c r="M47" s="24">
        <v>1303</v>
      </c>
      <c r="N47" s="24">
        <v>6</v>
      </c>
      <c r="O47" s="24">
        <v>143</v>
      </c>
      <c r="P47" s="26">
        <f t="shared" si="1"/>
        <v>119</v>
      </c>
      <c r="Q47" s="27">
        <f t="shared" si="1"/>
        <v>27934</v>
      </c>
    </row>
    <row r="48" spans="1:16" s="4" customFormat="1" ht="13.5" customHeight="1">
      <c r="A48" s="3"/>
      <c r="B48" s="25" t="s">
        <v>47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4" customFormat="1" ht="13.5" customHeight="1">
      <c r="A49" s="3"/>
      <c r="B49" s="25" t="s">
        <v>48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4" customFormat="1" ht="13.5" customHeight="1">
      <c r="A50" s="3"/>
      <c r="B50" s="25" t="s">
        <v>49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4" customFormat="1" ht="13.5" customHeight="1">
      <c r="A51" s="3"/>
      <c r="B51" s="25" t="s">
        <v>50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ht="12" customHeight="1">
      <c r="B52" s="6"/>
    </row>
  </sheetData>
  <sheetProtection/>
  <mergeCells count="9">
    <mergeCell ref="L2:M2"/>
    <mergeCell ref="N2:O2"/>
    <mergeCell ref="P2:Q2"/>
    <mergeCell ref="A2:A3"/>
    <mergeCell ref="B2:C2"/>
    <mergeCell ref="D2:E2"/>
    <mergeCell ref="F2:G2"/>
    <mergeCell ref="H2:I2"/>
    <mergeCell ref="J2:K2"/>
  </mergeCells>
  <printOptions/>
  <pageMargins left="0.9055118110236221" right="0.9055118110236221" top="0.9055118110236221" bottom="0.708661417322834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2015-09-14T01:50:35Z</cp:lastPrinted>
  <dcterms:created xsi:type="dcterms:W3CDTF">2005-11-07T14:50:50Z</dcterms:created>
  <dcterms:modified xsi:type="dcterms:W3CDTF">2017-09-26T03:12:01Z</dcterms:modified>
  <cp:category/>
  <cp:version/>
  <cp:contentType/>
  <cp:contentStatus/>
</cp:coreProperties>
</file>